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tsclient\U\"/>
    </mc:Choice>
  </mc:AlternateContent>
  <bookViews>
    <workbookView xWindow="735" yWindow="735" windowWidth="21600" windowHeight="11295" tabRatio="717" activeTab="1"/>
  </bookViews>
  <sheets>
    <sheet name="Istruttore Dir._Amm." sheetId="3" r:id="rId1"/>
    <sheet name="istruttore" sheetId="16" r:id="rId2"/>
    <sheet name="Esecutori Coll. Amm." sheetId="10" r:id="rId3"/>
    <sheet name="Polizia Locale" sheetId="15" r:id="rId4"/>
    <sheet name="Educatore" sheetId="11" state="hidden" r:id="rId5"/>
    <sheet name="operatore generico" sheetId="12" r:id="rId6"/>
    <sheet name="ASA" sheetId="13" state="hidden" r:id="rId7"/>
  </sheets>
  <definedNames>
    <definedName name="_xlnm.Print_Area" localSheetId="6">ASA!$B$1:$K$88</definedName>
    <definedName name="_xlnm.Print_Area" localSheetId="4">Educatore!$B$1:$K$89</definedName>
    <definedName name="_xlnm.Print_Area" localSheetId="2">'Esecutori Coll. Amm.'!$B$1:$K$89</definedName>
    <definedName name="_xlnm.Print_Area" localSheetId="0">'Istruttore Dir._Amm.'!$B$1:$K$89</definedName>
    <definedName name="_xlnm.Print_Area" localSheetId="5">'operatore generico'!$B$1:$K$89</definedName>
    <definedName name="_xlnm.Print_Area" localSheetId="3">'Polizia Locale'!$B$1:$K$89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6" i="16" l="1"/>
  <c r="I75" i="16"/>
  <c r="H75" i="16"/>
  <c r="G75" i="16"/>
  <c r="F75" i="16"/>
  <c r="E75" i="16"/>
  <c r="D75" i="16"/>
  <c r="J70" i="16" s="1"/>
  <c r="C75" i="16"/>
  <c r="I69" i="16"/>
  <c r="H69" i="16"/>
  <c r="G69" i="16"/>
  <c r="F69" i="16"/>
  <c r="E69" i="16"/>
  <c r="D69" i="16"/>
  <c r="C69" i="16"/>
  <c r="J65" i="16" s="1"/>
  <c r="I64" i="16"/>
  <c r="H64" i="16"/>
  <c r="G64" i="16"/>
  <c r="F64" i="16"/>
  <c r="E64" i="16"/>
  <c r="D64" i="16"/>
  <c r="C64" i="16"/>
  <c r="J60" i="16" s="1"/>
  <c r="I59" i="16"/>
  <c r="H59" i="16"/>
  <c r="G59" i="16"/>
  <c r="F59" i="16"/>
  <c r="E59" i="16"/>
  <c r="D59" i="16"/>
  <c r="J55" i="16" s="1"/>
  <c r="C59" i="16"/>
  <c r="B50" i="16"/>
  <c r="G49" i="16"/>
  <c r="B39" i="16"/>
  <c r="I38" i="16"/>
  <c r="H38" i="16"/>
  <c r="G38" i="16"/>
  <c r="F38" i="16"/>
  <c r="E38" i="16"/>
  <c r="D38" i="16"/>
  <c r="C38" i="16"/>
  <c r="J36" i="16" s="1"/>
  <c r="I35" i="16"/>
  <c r="H35" i="16"/>
  <c r="G35" i="16"/>
  <c r="F35" i="16"/>
  <c r="E35" i="16"/>
  <c r="D35" i="16"/>
  <c r="C35" i="16"/>
  <c r="J33" i="16" s="1"/>
  <c r="I32" i="16"/>
  <c r="H32" i="16"/>
  <c r="G32" i="16"/>
  <c r="F32" i="16"/>
  <c r="E32" i="16"/>
  <c r="D32" i="16"/>
  <c r="C32" i="16"/>
  <c r="J30" i="16" s="1"/>
  <c r="C39" i="10"/>
  <c r="C39" i="3"/>
  <c r="I94" i="15"/>
  <c r="H94" i="15"/>
  <c r="G94" i="15"/>
  <c r="F94" i="15"/>
  <c r="E94" i="15"/>
  <c r="D94" i="15"/>
  <c r="C94" i="15"/>
  <c r="J94" i="15" s="1"/>
  <c r="K94" i="15" s="1"/>
  <c r="I93" i="15"/>
  <c r="H93" i="15"/>
  <c r="G93" i="15"/>
  <c r="F93" i="15"/>
  <c r="E93" i="15"/>
  <c r="D93" i="15"/>
  <c r="C93" i="15"/>
  <c r="J93" i="15" s="1"/>
  <c r="C76" i="15"/>
  <c r="J75" i="15"/>
  <c r="I75" i="15"/>
  <c r="H75" i="15"/>
  <c r="G75" i="15"/>
  <c r="F75" i="15"/>
  <c r="E75" i="15"/>
  <c r="D75" i="15"/>
  <c r="J69" i="15"/>
  <c r="I69" i="15"/>
  <c r="H69" i="15"/>
  <c r="G69" i="15"/>
  <c r="F69" i="15"/>
  <c r="E69" i="15"/>
  <c r="D69" i="15"/>
  <c r="J64" i="15"/>
  <c r="I64" i="15"/>
  <c r="H64" i="15"/>
  <c r="G64" i="15"/>
  <c r="F64" i="15"/>
  <c r="E64" i="15"/>
  <c r="D64" i="15"/>
  <c r="J59" i="15"/>
  <c r="I59" i="15"/>
  <c r="H59" i="15"/>
  <c r="G59" i="15"/>
  <c r="F59" i="15"/>
  <c r="E59" i="15"/>
  <c r="D59" i="15"/>
  <c r="K55" i="15" s="1"/>
  <c r="C52" i="15"/>
  <c r="C51" i="15"/>
  <c r="C50" i="15"/>
  <c r="H49" i="15"/>
  <c r="C39" i="15"/>
  <c r="J38" i="15"/>
  <c r="I38" i="15"/>
  <c r="H38" i="15"/>
  <c r="G38" i="15"/>
  <c r="F38" i="15"/>
  <c r="E38" i="15"/>
  <c r="D38" i="15"/>
  <c r="K36" i="15" s="1"/>
  <c r="J35" i="15"/>
  <c r="I35" i="15"/>
  <c r="H35" i="15"/>
  <c r="G35" i="15"/>
  <c r="F35" i="15"/>
  <c r="E35" i="15"/>
  <c r="D35" i="15"/>
  <c r="J32" i="15"/>
  <c r="I32" i="15"/>
  <c r="H32" i="15"/>
  <c r="G32" i="15"/>
  <c r="F32" i="15"/>
  <c r="E32" i="15"/>
  <c r="D32" i="15"/>
  <c r="J93" i="13"/>
  <c r="K93" i="13" s="1"/>
  <c r="I93" i="13"/>
  <c r="H93" i="13"/>
  <c r="G93" i="13"/>
  <c r="F93" i="13"/>
  <c r="E93" i="13"/>
  <c r="D93" i="13"/>
  <c r="C93" i="13"/>
  <c r="I92" i="13"/>
  <c r="H92" i="13"/>
  <c r="G92" i="13"/>
  <c r="F92" i="13"/>
  <c r="E92" i="13"/>
  <c r="D92" i="13"/>
  <c r="C92" i="13"/>
  <c r="J92" i="13" s="1"/>
  <c r="C75" i="13"/>
  <c r="J74" i="13"/>
  <c r="I74" i="13"/>
  <c r="H74" i="13"/>
  <c r="G74" i="13"/>
  <c r="F74" i="13"/>
  <c r="E74" i="13"/>
  <c r="K69" i="13" s="1"/>
  <c r="D74" i="13"/>
  <c r="J68" i="13"/>
  <c r="I68" i="13"/>
  <c r="H68" i="13"/>
  <c r="G68" i="13"/>
  <c r="F68" i="13"/>
  <c r="E68" i="13"/>
  <c r="D68" i="13"/>
  <c r="J63" i="13"/>
  <c r="I63" i="13"/>
  <c r="H63" i="13"/>
  <c r="G63" i="13"/>
  <c r="F63" i="13"/>
  <c r="E63" i="13"/>
  <c r="D63" i="13"/>
  <c r="J58" i="13"/>
  <c r="I58" i="13"/>
  <c r="H58" i="13"/>
  <c r="G58" i="13"/>
  <c r="F58" i="13"/>
  <c r="E58" i="13"/>
  <c r="D58" i="13"/>
  <c r="C51" i="13"/>
  <c r="C50" i="13"/>
  <c r="C49" i="13"/>
  <c r="H48" i="13"/>
  <c r="C38" i="13"/>
  <c r="J37" i="13"/>
  <c r="I37" i="13"/>
  <c r="H37" i="13"/>
  <c r="G37" i="13"/>
  <c r="F37" i="13"/>
  <c r="E37" i="13"/>
  <c r="D37" i="13"/>
  <c r="J34" i="13"/>
  <c r="I34" i="13"/>
  <c r="H34" i="13"/>
  <c r="G34" i="13"/>
  <c r="F34" i="13"/>
  <c r="E34" i="13"/>
  <c r="D34" i="13"/>
  <c r="J31" i="13"/>
  <c r="I31" i="13"/>
  <c r="H31" i="13"/>
  <c r="G31" i="13"/>
  <c r="F31" i="13"/>
  <c r="E31" i="13"/>
  <c r="D31" i="13"/>
  <c r="I94" i="12"/>
  <c r="H94" i="12"/>
  <c r="G94" i="12"/>
  <c r="F94" i="12"/>
  <c r="E94" i="12"/>
  <c r="D94" i="12"/>
  <c r="C94" i="12"/>
  <c r="J94" i="12" s="1"/>
  <c r="K94" i="12" s="1"/>
  <c r="I93" i="12"/>
  <c r="H93" i="12"/>
  <c r="G93" i="12"/>
  <c r="F93" i="12"/>
  <c r="E93" i="12"/>
  <c r="D93" i="12"/>
  <c r="C93" i="12"/>
  <c r="J93" i="12" s="1"/>
  <c r="C76" i="12"/>
  <c r="J75" i="12"/>
  <c r="I75" i="12"/>
  <c r="H75" i="12"/>
  <c r="G75" i="12"/>
  <c r="F75" i="12"/>
  <c r="E75" i="12"/>
  <c r="D75" i="12"/>
  <c r="J69" i="12"/>
  <c r="I69" i="12"/>
  <c r="H69" i="12"/>
  <c r="G69" i="12"/>
  <c r="F69" i="12"/>
  <c r="E69" i="12"/>
  <c r="D69" i="12"/>
  <c r="J64" i="12"/>
  <c r="I64" i="12"/>
  <c r="H64" i="12"/>
  <c r="G64" i="12"/>
  <c r="F64" i="12"/>
  <c r="E64" i="12"/>
  <c r="D64" i="12"/>
  <c r="J59" i="12"/>
  <c r="I59" i="12"/>
  <c r="H59" i="12"/>
  <c r="G59" i="12"/>
  <c r="F59" i="12"/>
  <c r="E59" i="12"/>
  <c r="D59" i="12"/>
  <c r="K55" i="12" s="1"/>
  <c r="C52" i="12"/>
  <c r="C51" i="12"/>
  <c r="C50" i="12"/>
  <c r="C39" i="12"/>
  <c r="J38" i="12"/>
  <c r="I38" i="12"/>
  <c r="H38" i="12"/>
  <c r="G38" i="12"/>
  <c r="F38" i="12"/>
  <c r="E38" i="12"/>
  <c r="D38" i="12"/>
  <c r="K36" i="12" s="1"/>
  <c r="J35" i="12"/>
  <c r="I35" i="12"/>
  <c r="H35" i="12"/>
  <c r="G35" i="12"/>
  <c r="F35" i="12"/>
  <c r="E35" i="12"/>
  <c r="D35" i="12"/>
  <c r="J32" i="12"/>
  <c r="I32" i="12"/>
  <c r="H32" i="12"/>
  <c r="G32" i="12"/>
  <c r="F32" i="12"/>
  <c r="E32" i="12"/>
  <c r="D32" i="12"/>
  <c r="J94" i="11"/>
  <c r="K94" i="11" s="1"/>
  <c r="I94" i="11"/>
  <c r="H94" i="11"/>
  <c r="G94" i="11"/>
  <c r="F94" i="11"/>
  <c r="E94" i="11"/>
  <c r="D94" i="11"/>
  <c r="C94" i="11"/>
  <c r="I93" i="11"/>
  <c r="H93" i="11"/>
  <c r="G93" i="11"/>
  <c r="F93" i="11"/>
  <c r="E93" i="11"/>
  <c r="D93" i="11"/>
  <c r="C93" i="11"/>
  <c r="J93" i="11" s="1"/>
  <c r="C76" i="11"/>
  <c r="J75" i="11"/>
  <c r="I75" i="11"/>
  <c r="H75" i="11"/>
  <c r="G75" i="11"/>
  <c r="F75" i="11"/>
  <c r="E75" i="11"/>
  <c r="K70" i="11" s="1"/>
  <c r="D75" i="11"/>
  <c r="J69" i="11"/>
  <c r="I69" i="11"/>
  <c r="H69" i="11"/>
  <c r="G69" i="11"/>
  <c r="F69" i="11"/>
  <c r="E69" i="11"/>
  <c r="D69" i="11"/>
  <c r="J64" i="11"/>
  <c r="I64" i="11"/>
  <c r="H64" i="11"/>
  <c r="G64" i="11"/>
  <c r="F64" i="11"/>
  <c r="E64" i="11"/>
  <c r="D64" i="11"/>
  <c r="J59" i="11"/>
  <c r="I59" i="11"/>
  <c r="H59" i="11"/>
  <c r="G59" i="11"/>
  <c r="F59" i="11"/>
  <c r="E59" i="11"/>
  <c r="D59" i="11"/>
  <c r="C52" i="11"/>
  <c r="C51" i="11"/>
  <c r="C50" i="11"/>
  <c r="H49" i="11"/>
  <c r="C39" i="11"/>
  <c r="J38" i="11"/>
  <c r="I38" i="11"/>
  <c r="H38" i="11"/>
  <c r="G38" i="11"/>
  <c r="F38" i="11"/>
  <c r="E38" i="11"/>
  <c r="D38" i="11"/>
  <c r="J35" i="11"/>
  <c r="I35" i="11"/>
  <c r="H35" i="11"/>
  <c r="G35" i="11"/>
  <c r="F35" i="11"/>
  <c r="E35" i="11"/>
  <c r="D35" i="11"/>
  <c r="J32" i="11"/>
  <c r="I32" i="11"/>
  <c r="H32" i="11"/>
  <c r="G32" i="11"/>
  <c r="F32" i="11"/>
  <c r="E32" i="11"/>
  <c r="D32" i="11"/>
  <c r="I94" i="10"/>
  <c r="H94" i="10"/>
  <c r="G94" i="10"/>
  <c r="F94" i="10"/>
  <c r="E94" i="10"/>
  <c r="D94" i="10"/>
  <c r="C94" i="10"/>
  <c r="J94" i="10" s="1"/>
  <c r="K94" i="10" s="1"/>
  <c r="I93" i="10"/>
  <c r="H93" i="10"/>
  <c r="G93" i="10"/>
  <c r="F93" i="10"/>
  <c r="E93" i="10"/>
  <c r="D93" i="10"/>
  <c r="C93" i="10"/>
  <c r="J93" i="10" s="1"/>
  <c r="J95" i="10" s="1"/>
  <c r="K95" i="10" s="1"/>
  <c r="C76" i="10"/>
  <c r="J75" i="10"/>
  <c r="I75" i="10"/>
  <c r="H75" i="10"/>
  <c r="G75" i="10"/>
  <c r="F75" i="10"/>
  <c r="E75" i="10"/>
  <c r="D75" i="10"/>
  <c r="K70" i="10" s="1"/>
  <c r="J69" i="10"/>
  <c r="I69" i="10"/>
  <c r="H69" i="10"/>
  <c r="G69" i="10"/>
  <c r="F69" i="10"/>
  <c r="E69" i="10"/>
  <c r="D69" i="10"/>
  <c r="J64" i="10"/>
  <c r="I64" i="10"/>
  <c r="H64" i="10"/>
  <c r="G64" i="10"/>
  <c r="F64" i="10"/>
  <c r="E64" i="10"/>
  <c r="D64" i="10"/>
  <c r="J59" i="10"/>
  <c r="I59" i="10"/>
  <c r="H59" i="10"/>
  <c r="G59" i="10"/>
  <c r="F59" i="10"/>
  <c r="E59" i="10"/>
  <c r="D59" i="10"/>
  <c r="C52" i="10"/>
  <c r="C51" i="10"/>
  <c r="C50" i="10"/>
  <c r="H49" i="10"/>
  <c r="J38" i="10"/>
  <c r="I38" i="10"/>
  <c r="H38" i="10"/>
  <c r="G38" i="10"/>
  <c r="F38" i="10"/>
  <c r="E38" i="10"/>
  <c r="D38" i="10"/>
  <c r="K36" i="10" s="1"/>
  <c r="J35" i="10"/>
  <c r="I35" i="10"/>
  <c r="H35" i="10"/>
  <c r="G35" i="10"/>
  <c r="F35" i="10"/>
  <c r="E35" i="10"/>
  <c r="D35" i="10"/>
  <c r="K33" i="10" s="1"/>
  <c r="J32" i="10"/>
  <c r="I32" i="10"/>
  <c r="H32" i="10"/>
  <c r="G32" i="10"/>
  <c r="F32" i="10"/>
  <c r="E32" i="10"/>
  <c r="D32" i="10"/>
  <c r="K30" i="10" s="1"/>
  <c r="C39" i="16" l="1"/>
  <c r="G39" i="16" s="1"/>
  <c r="B79" i="16" s="1"/>
  <c r="G79" i="16" s="1"/>
  <c r="C76" i="16"/>
  <c r="G76" i="16" s="1"/>
  <c r="B80" i="16" s="1"/>
  <c r="D39" i="10"/>
  <c r="H39" i="10" s="1"/>
  <c r="C79" i="10" s="1"/>
  <c r="K29" i="13"/>
  <c r="K65" i="10"/>
  <c r="D76" i="10" s="1"/>
  <c r="H76" i="10" s="1"/>
  <c r="C80" i="10" s="1"/>
  <c r="K65" i="11"/>
  <c r="K33" i="12"/>
  <c r="K59" i="13"/>
  <c r="K64" i="13"/>
  <c r="K33" i="15"/>
  <c r="K70" i="15"/>
  <c r="K30" i="11"/>
  <c r="K60" i="10"/>
  <c r="K36" i="11"/>
  <c r="K60" i="11"/>
  <c r="K30" i="12"/>
  <c r="D39" i="12" s="1"/>
  <c r="H39" i="12" s="1"/>
  <c r="C79" i="12" s="1"/>
  <c r="K70" i="12"/>
  <c r="K35" i="13"/>
  <c r="K54" i="13"/>
  <c r="K30" i="15"/>
  <c r="D39" i="15" s="1"/>
  <c r="H39" i="15" s="1"/>
  <c r="C79" i="15" s="1"/>
  <c r="K65" i="15"/>
  <c r="K55" i="10"/>
  <c r="K33" i="11"/>
  <c r="K55" i="11"/>
  <c r="D76" i="11" s="1"/>
  <c r="H76" i="11" s="1"/>
  <c r="C80" i="11" s="1"/>
  <c r="K60" i="12"/>
  <c r="D76" i="12" s="1"/>
  <c r="H76" i="12" s="1"/>
  <c r="C80" i="12" s="1"/>
  <c r="K65" i="12"/>
  <c r="K32" i="13"/>
  <c r="K60" i="15"/>
  <c r="D76" i="15" s="1"/>
  <c r="H76" i="15" s="1"/>
  <c r="C80" i="15" s="1"/>
  <c r="K93" i="15"/>
  <c r="J95" i="15"/>
  <c r="K95" i="15" s="1"/>
  <c r="K92" i="13"/>
  <c r="J94" i="13"/>
  <c r="K94" i="13" s="1"/>
  <c r="D38" i="13"/>
  <c r="H38" i="13" s="1"/>
  <c r="C78" i="13" s="1"/>
  <c r="J95" i="12"/>
  <c r="K95" i="12" s="1"/>
  <c r="K93" i="12"/>
  <c r="J95" i="11"/>
  <c r="K95" i="11" s="1"/>
  <c r="K93" i="11"/>
  <c r="D39" i="11"/>
  <c r="H39" i="11" s="1"/>
  <c r="C79" i="11" s="1"/>
  <c r="K93" i="10"/>
  <c r="C76" i="3"/>
  <c r="J75" i="3"/>
  <c r="I75" i="3"/>
  <c r="H75" i="3"/>
  <c r="G75" i="3"/>
  <c r="F75" i="3"/>
  <c r="E75" i="3"/>
  <c r="D75" i="3"/>
  <c r="C52" i="3"/>
  <c r="H79" i="10" l="1"/>
  <c r="H79" i="12"/>
  <c r="H79" i="15"/>
  <c r="D75" i="13"/>
  <c r="H75" i="13" s="1"/>
  <c r="C79" i="13" s="1"/>
  <c r="H78" i="13" s="1"/>
  <c r="H79" i="11"/>
  <c r="K70" i="3"/>
  <c r="I38" i="3"/>
  <c r="J38" i="3"/>
  <c r="H38" i="3"/>
  <c r="G38" i="3"/>
  <c r="E38" i="3"/>
  <c r="F38" i="3"/>
  <c r="D38" i="3"/>
  <c r="J35" i="3"/>
  <c r="I35" i="3"/>
  <c r="H35" i="3"/>
  <c r="G35" i="3"/>
  <c r="F35" i="3"/>
  <c r="E35" i="3"/>
  <c r="D35" i="3"/>
  <c r="G32" i="3"/>
  <c r="F32" i="3"/>
  <c r="E32" i="3"/>
  <c r="D32" i="3"/>
  <c r="H32" i="3"/>
  <c r="I32" i="3"/>
  <c r="J32" i="3"/>
  <c r="K36" i="3" l="1"/>
  <c r="K30" i="3"/>
  <c r="K33" i="3"/>
  <c r="D39" i="3" l="1"/>
  <c r="J64" i="3"/>
  <c r="D64" i="3"/>
  <c r="E64" i="3"/>
  <c r="F64" i="3"/>
  <c r="G64" i="3"/>
  <c r="H64" i="3"/>
  <c r="I64" i="3"/>
  <c r="C93" i="3"/>
  <c r="J93" i="3" s="1"/>
  <c r="C94" i="3"/>
  <c r="J94" i="3" s="1"/>
  <c r="K94" i="3" s="1"/>
  <c r="I94" i="3"/>
  <c r="H94" i="3"/>
  <c r="G94" i="3"/>
  <c r="F94" i="3"/>
  <c r="E94" i="3"/>
  <c r="D94" i="3"/>
  <c r="I93" i="3"/>
  <c r="H93" i="3"/>
  <c r="G93" i="3"/>
  <c r="F93" i="3"/>
  <c r="E93" i="3"/>
  <c r="D93" i="3"/>
  <c r="D59" i="3"/>
  <c r="E59" i="3"/>
  <c r="F59" i="3"/>
  <c r="G59" i="3"/>
  <c r="H59" i="3"/>
  <c r="I59" i="3"/>
  <c r="J59" i="3"/>
  <c r="D69" i="3"/>
  <c r="E69" i="3"/>
  <c r="F69" i="3"/>
  <c r="G69" i="3"/>
  <c r="H69" i="3"/>
  <c r="I69" i="3"/>
  <c r="J69" i="3"/>
  <c r="C51" i="3"/>
  <c r="C50" i="3"/>
  <c r="H49" i="3"/>
  <c r="K55" i="3" l="1"/>
  <c r="K60" i="3"/>
  <c r="H39" i="3"/>
  <c r="K65" i="3"/>
  <c r="J95" i="3"/>
  <c r="K95" i="3" s="1"/>
  <c r="K93" i="3"/>
  <c r="D76" i="3" l="1"/>
  <c r="H76" i="3" s="1"/>
  <c r="C80" i="3" s="1"/>
  <c r="C79" i="3"/>
  <c r="H79" i="3" l="1"/>
</calcChain>
</file>

<file path=xl/comments1.xml><?xml version="1.0" encoding="utf-8"?>
<comments xmlns="http://schemas.openxmlformats.org/spreadsheetml/2006/main">
  <authors>
    <author>Microsoft Office User</author>
    <author xml:space="preserve"> Passerini</author>
  </authors>
  <commentList>
    <comment ref="D30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0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0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0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0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0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0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3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3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3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3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3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3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3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6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6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6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6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6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6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6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B55" authorId="0" shapeId="0">
      <text>
        <r>
          <rPr>
            <sz val="10"/>
            <color rgb="FF000000"/>
            <rFont val="Tahoma"/>
            <family val="2"/>
          </rPr>
          <t>Denota la capacità di coinvolgimento nel gruppo di lavoro, condividendone metodi e strumenti, e operando concretamente per il raggiungimento degli obiettivi; sviluppare e mantenere relazioni positive e individuare modalità di comunicazione efficaci sia in presenza che a distanza</t>
        </r>
      </text>
    </comment>
    <comment ref="D5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55" authorId="1" shapeId="0">
      <text>
        <r>
          <rPr>
            <b/>
            <sz val="8"/>
            <color rgb="FF000000"/>
            <rFont val="Tahoma"/>
            <family val="2"/>
          </rPr>
          <t>insoddisfacente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ripetute osservazioni/richiami durante l'anno e/o ha presentato ripetuti atteggiamenti negativi e non collaborativi</t>
        </r>
      </text>
    </comment>
    <comment ref="F55" authorId="1" shapeId="0">
      <text>
        <r>
          <rPr>
            <b/>
            <sz val="8"/>
            <color rgb="FF000000"/>
            <rFont val="Tahoma"/>
            <family val="2"/>
          </rPr>
          <t>non sufficiente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non è stato accettabile e ha presentato moti aspetti critici che non hanno permesso il miglioramento dell'organizzazione</t>
        </r>
      </text>
    </comment>
    <comment ref="G5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5" authorId="1" shapeId="0">
      <text>
        <r>
          <rPr>
            <b/>
            <sz val="8"/>
            <color rgb="FF000000"/>
            <rFont val="Tahoma"/>
            <family val="2"/>
          </rPr>
          <t xml:space="preserve"> buono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Il comportamento  è stato caratterizzato da prestazioni quantitativamente o qualitativamente buone con riscontri sul miglioramento dell’organizzazione </t>
        </r>
      </text>
    </comment>
    <comment ref="J5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0" authorId="0" shapeId="0">
      <text>
        <r>
          <rPr>
            <sz val="10"/>
            <color rgb="FF000000"/>
            <rFont val="Tahoma"/>
            <family val="2"/>
          </rPr>
          <t>Indica la capacità di predisporre o proporre soluzioni operative funzionali all'attività lavorativa, di svolgere in autonomia il lavoro assegnato e di  ricercare gli strumenti adeguati per la realizzazione dello stesso sia esso svolto in presenza e/o a distanza</t>
        </r>
      </text>
    </comment>
    <comment ref="D6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0" authorId="1" shapeId="0">
      <text>
        <r>
          <rPr>
            <b/>
            <sz val="8"/>
            <color rgb="FF000000"/>
            <rFont val="Tahoma"/>
            <family val="2"/>
          </rPr>
          <t>insoddisfacente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ripetute osservazioni/richiami durante l'anno e/o ha presentato ripetuti atteggiamenti negativi e non collaborativi</t>
        </r>
      </text>
    </comment>
    <comment ref="F6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0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5" authorId="0" shapeId="0">
      <text>
        <r>
          <rPr>
            <sz val="10"/>
            <color rgb="FF000000"/>
            <rFont val="Tahoma"/>
            <family val="2"/>
          </rPr>
          <t>Denota la capacità di ricercare la qualità nella prestazione individuale, finalizzata alla qualità dei servizi collegati agli  obiettivi istituzionali</t>
        </r>
      </text>
    </comment>
    <comment ref="D6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5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5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5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70" authorId="0" shapeId="0">
      <text>
        <r>
          <rPr>
            <sz val="10"/>
            <color rgb="FF000000"/>
            <rFont val="Tahoma"/>
            <family val="2"/>
          </rPr>
          <t>Denota la capacità di lavorare consapevoli di contribuire al bene pubblico in evoluzione coerente con il contesto ed il tempo</t>
        </r>
      </text>
    </comment>
    <comment ref="D7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70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0" authorId="1" shapeId="0">
      <text>
        <r>
          <rPr>
            <b/>
            <sz val="8"/>
            <color rgb="FF000000"/>
            <rFont val="Tahoma"/>
            <family val="2"/>
          </rPr>
          <t>eccellente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  <author xml:space="preserve"> Passerini</author>
  </authors>
  <commentList>
    <comment ref="C30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D30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E30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F30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G30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H30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I30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C33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D33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E33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F33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G33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H33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I33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C36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D36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E36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F36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G36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H36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I36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A55" authorId="0" shapeId="0">
      <text>
        <r>
          <rPr>
            <sz val="10"/>
            <color rgb="FF000000"/>
            <rFont val="Tahoma"/>
            <family val="2"/>
          </rPr>
          <t>Denota la capacità di coinvolgimento nel gruppo di lavoro, condividendone metodi e strumenti, e operando concretamente per il raggiungimento degli obiettivi; sviluppare e mantenere relazioni positive e individuare modalità di comunicazione efficaci sia in presenza che a distanza</t>
        </r>
      </text>
    </comment>
    <comment ref="C5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D55" authorId="1" shapeId="0">
      <text>
        <r>
          <rPr>
            <b/>
            <sz val="8"/>
            <color rgb="FF000000"/>
            <rFont val="Tahoma"/>
            <family val="2"/>
          </rPr>
          <t>insoddisfacente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ripetute osservazioni/richiami durante l'anno e/o ha presentato ripetuti atteggiamenti negativi e non collaborativi</t>
        </r>
      </text>
    </comment>
    <comment ref="E55" authorId="1" shapeId="0">
      <text>
        <r>
          <rPr>
            <b/>
            <sz val="8"/>
            <color rgb="FF000000"/>
            <rFont val="Tahoma"/>
            <family val="2"/>
          </rPr>
          <t>non sufficiente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non è stato accettabile e ha presentato moti aspetti critici che non hanno permesso il miglioramento dell'organizzazione</t>
        </r>
      </text>
    </comment>
    <comment ref="F5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G5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H55" authorId="1" shapeId="0">
      <text>
        <r>
          <rPr>
            <b/>
            <sz val="8"/>
            <color rgb="FF000000"/>
            <rFont val="Tahoma"/>
            <family val="2"/>
          </rPr>
          <t xml:space="preserve"> buono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Il comportamento  è stato caratterizzato da prestazioni quantitativamente o qualitativamente buone con riscontri sul miglioramento dell’organizzazione </t>
        </r>
      </text>
    </comment>
    <comment ref="I5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A60" authorId="0" shapeId="0">
      <text>
        <r>
          <rPr>
            <sz val="10"/>
            <color rgb="FF000000"/>
            <rFont val="Tahoma"/>
            <family val="2"/>
          </rPr>
          <t>Indica la capacità di predisporre o proporre soluzioni operative funzionali all'attività lavorativa, di svolgere in autonomia il lavoro assegnato e di  ricercare gli strumenti adeguati per la realizzazione dello stesso sia esso svolto in presenza e/o a distanza</t>
        </r>
      </text>
    </comment>
    <comment ref="C6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D60" authorId="1" shapeId="0">
      <text>
        <r>
          <rPr>
            <b/>
            <sz val="8"/>
            <color rgb="FF000000"/>
            <rFont val="Tahoma"/>
            <family val="2"/>
          </rPr>
          <t>insoddisfacente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ripetute osservazioni/richiami durante l'anno e/o ha presentato ripetuti atteggiamenti negativi e non collaborativi</t>
        </r>
      </text>
    </comment>
    <comment ref="E6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F6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G6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H6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I60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A65" authorId="0" shapeId="0">
      <text>
        <r>
          <rPr>
            <sz val="10"/>
            <color rgb="FF000000"/>
            <rFont val="Tahoma"/>
            <family val="2"/>
          </rPr>
          <t>Denota la capacità di ricercare la qualità nella prestazione individuale, finalizzata alla qualità dei servizi collegati agli  obiettivi istituzionali</t>
        </r>
      </text>
    </comment>
    <comment ref="C6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D65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E65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F6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G6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H65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I6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A70" authorId="0" shapeId="0">
      <text>
        <r>
          <rPr>
            <sz val="10"/>
            <color rgb="FF000000"/>
            <rFont val="Tahoma"/>
            <family val="2"/>
          </rPr>
          <t>Denota la capacità di lavorare consapevoli di contribuire al bene pubblico in evoluzione coerente con il contesto ed il tempo</t>
        </r>
      </text>
    </comment>
    <comment ref="C7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D70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E7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F7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G7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H7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I70" authorId="1" shapeId="0">
      <text>
        <r>
          <rPr>
            <b/>
            <sz val="8"/>
            <color rgb="FF000000"/>
            <rFont val="Tahoma"/>
            <family val="2"/>
          </rPr>
          <t>eccellente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comments3.xml><?xml version="1.0" encoding="utf-8"?>
<comments xmlns="http://schemas.openxmlformats.org/spreadsheetml/2006/main">
  <authors>
    <author>Microsoft Office User</author>
    <author xml:space="preserve"> Passerini</author>
  </authors>
  <commentList>
    <comment ref="D30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0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0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0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0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0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0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3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3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3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3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3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3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3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6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6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6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6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6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6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6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B55" authorId="0" shapeId="0">
      <text>
        <r>
          <rPr>
            <sz val="10"/>
            <color rgb="FF000000"/>
            <rFont val="Tahoma"/>
            <family val="2"/>
          </rPr>
          <t>Denota la capacità di coinvolgimento nel gruppo di lavoro, condividendone metodi e strumenti, e operando concretamente per il raggiungimento degli obiettivi; sviluppare e mantenere relazioni positive e individuare modalità di comunicazione efficaci sia in presenza che a distanza</t>
        </r>
      </text>
    </comment>
    <comment ref="D5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55" authorId="1" shapeId="0">
      <text>
        <r>
          <rPr>
            <b/>
            <sz val="8"/>
            <color rgb="FF000000"/>
            <rFont val="Tahoma"/>
            <family val="2"/>
          </rPr>
          <t>insoddisfacente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ripetute osservazioni/richiami durante l'anno e/o ha presentato ripetuti atteggiamenti negativi e non collaborativi</t>
        </r>
      </text>
    </comment>
    <comment ref="F55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5" authorId="1" shapeId="0">
      <text>
        <r>
          <rPr>
            <b/>
            <sz val="8"/>
            <color rgb="FF000000"/>
            <rFont val="Tahoma"/>
            <family val="2"/>
          </rPr>
          <t xml:space="preserve"> buono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Il comportamento  è stato caratterizzato da prestazioni quantitativamente o qualitativamente buone con riscontri sul miglioramento dell’organizzazione </t>
        </r>
      </text>
    </comment>
    <comment ref="J5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0" authorId="0" shapeId="0">
      <text>
        <r>
          <rPr>
            <sz val="10"/>
            <color rgb="FF000000"/>
            <rFont val="Tahoma"/>
            <family val="2"/>
          </rPr>
          <t>Indica la capacità di predisporre o proporre soluzioni operative funzionali all'attività lavorativa, di svolgere in autonomia il lavoro assegnato e di  ricercare gli strumenti adeguati per la realizzazione dello stesso sia esso svolto in presenza e/o a distanza</t>
        </r>
      </text>
    </comment>
    <comment ref="D6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0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0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5" authorId="0" shapeId="0">
      <text>
        <r>
          <rPr>
            <sz val="10"/>
            <color rgb="FF000000"/>
            <rFont val="Tahoma"/>
            <family val="2"/>
          </rPr>
          <t>Denota la capacità di ricercare la qualità nella prestazione individuale, finalizzata alla qualità dei servizi collegati agli  obiettivi istituzionali</t>
        </r>
      </text>
    </comment>
    <comment ref="D6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5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5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5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70" authorId="0" shapeId="0">
      <text>
        <r>
          <rPr>
            <sz val="10"/>
            <color rgb="FF000000"/>
            <rFont val="Tahoma"/>
            <family val="2"/>
          </rPr>
          <t>Denota la capacità di lavorare consapevoli di contribuire al bene pubblico in evoluzione coerente con il contesto ed il tempo</t>
        </r>
      </text>
    </comment>
    <comment ref="D7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70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0" authorId="1" shapeId="0">
      <text>
        <r>
          <rPr>
            <b/>
            <sz val="8"/>
            <color rgb="FF000000"/>
            <rFont val="Tahoma"/>
            <family val="2"/>
          </rPr>
          <t>eccellente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comments4.xml><?xml version="1.0" encoding="utf-8"?>
<comments xmlns="http://schemas.openxmlformats.org/spreadsheetml/2006/main">
  <authors>
    <author>Microsoft Office User</author>
    <author xml:space="preserve"> Passerini</author>
  </authors>
  <commentList>
    <comment ref="D30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0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0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0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0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0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0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3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3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3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3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3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3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3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6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6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6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6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6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6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6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B55" authorId="0" shapeId="0">
      <text>
        <r>
          <rPr>
            <sz val="10"/>
            <color rgb="FF000000"/>
            <rFont val="Tahoma"/>
            <family val="2"/>
          </rPr>
          <t>Denota la capacità di coinvolgimento nel gruppo di lavoro, condividendone metodi e strumenti, e operando concretamente per il raggiungimento degli obiettivi; sviluppare e mantenere relazioni positive e individuare modalità di comunicazione efficaci sia in presenza che a distanza</t>
        </r>
      </text>
    </comment>
    <comment ref="D5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55" authorId="1" shapeId="0">
      <text>
        <r>
          <rPr>
            <b/>
            <sz val="8"/>
            <color rgb="FF000000"/>
            <rFont val="Tahoma"/>
            <family val="2"/>
          </rPr>
          <t>insoddisfacente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ripetute osservazioni/richiami durante l'anno e/o ha presentato ripetuti atteggiamenti negativi e non collaborativi</t>
        </r>
      </text>
    </comment>
    <comment ref="F55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5" authorId="1" shapeId="0">
      <text>
        <r>
          <rPr>
            <b/>
            <sz val="8"/>
            <color rgb="FF000000"/>
            <rFont val="Tahoma"/>
            <family val="2"/>
          </rPr>
          <t xml:space="preserve"> buono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Il comportamento  è stato caratterizzato da prestazioni quantitativamente o qualitativamente buone con riscontri sul miglioramento dell’organizzazione </t>
        </r>
      </text>
    </comment>
    <comment ref="J5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0" authorId="0" shapeId="0">
      <text>
        <r>
          <rPr>
            <sz val="10"/>
            <color rgb="FF000000"/>
            <rFont val="Tahoma"/>
            <family val="2"/>
          </rPr>
          <t>Indica la capacità di predisporre o proporre soluzioni operative funzionali all'attività lavorativa, di svolgere in autonomia il lavoro assegnato e di  ricercare gli strumenti adeguati per la realizzazione dello stesso sia esso svolto in presenza e/o a distanza</t>
        </r>
      </text>
    </comment>
    <comment ref="D6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0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0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5" authorId="0" shapeId="0">
      <text>
        <r>
          <rPr>
            <sz val="10"/>
            <color rgb="FF000000"/>
            <rFont val="Tahoma"/>
            <family val="2"/>
          </rPr>
          <t>Denota la capacità di ricercare la qualità nella prestazione individuale, finalizzata alla qualità dei servizi collegati agli  obiettivi istituzionali</t>
        </r>
      </text>
    </comment>
    <comment ref="D6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5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5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5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70" authorId="0" shapeId="0">
      <text>
        <r>
          <rPr>
            <sz val="10"/>
            <color rgb="FF000000"/>
            <rFont val="Tahoma"/>
            <family val="2"/>
          </rPr>
          <t>Denota la capacità di lavorare consapevoli di contribuire al bene pubblico in evoluzione coerente con il contesto ed il tempo</t>
        </r>
      </text>
    </comment>
    <comment ref="D7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70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0" authorId="1" shapeId="0">
      <text>
        <r>
          <rPr>
            <b/>
            <sz val="8"/>
            <color rgb="FF000000"/>
            <rFont val="Tahoma"/>
            <family val="2"/>
          </rPr>
          <t>eccellente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comments5.xml><?xml version="1.0" encoding="utf-8"?>
<comments xmlns="http://schemas.openxmlformats.org/spreadsheetml/2006/main">
  <authors>
    <author>Microsoft Office User</author>
    <author xml:space="preserve"> Passerini</author>
  </authors>
  <commentList>
    <comment ref="D30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0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0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0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0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0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0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3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3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3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3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3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3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3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6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6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6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6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6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6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6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B55" authorId="0" shapeId="0">
      <text>
        <r>
          <rPr>
            <sz val="10"/>
            <color rgb="FF000000"/>
            <rFont val="Tahoma"/>
            <family val="2"/>
          </rPr>
          <t>Denota la capacità di coinvolgimento nel gruppo di lavoro, condividendone metodi e strumenti, e operando concretamente per il raggiungimento degli obiettivi; sviluppare e mantenere relazioni positive e individuare modalità di comunicazione efficaci sia in presenza che a distanza</t>
        </r>
      </text>
    </comment>
    <comment ref="D5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55" authorId="1" shapeId="0">
      <text>
        <r>
          <rPr>
            <b/>
            <sz val="8"/>
            <color rgb="FF000000"/>
            <rFont val="Tahoma"/>
            <family val="2"/>
          </rPr>
          <t>insoddisfacente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ripetute osservazioni/richiami durante l'anno e/o ha presentato ripetuti atteggiamenti negativi e non collaborativi</t>
        </r>
      </text>
    </comment>
    <comment ref="F55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5" authorId="1" shapeId="0">
      <text>
        <r>
          <rPr>
            <b/>
            <sz val="8"/>
            <color rgb="FF000000"/>
            <rFont val="Tahoma"/>
            <family val="2"/>
          </rPr>
          <t xml:space="preserve"> buono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Il comportamento  è stato caratterizzato da prestazioni quantitativamente o qualitativamente buone con riscontri sul miglioramento dell’organizzazione </t>
        </r>
      </text>
    </comment>
    <comment ref="J5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0" authorId="0" shapeId="0">
      <text>
        <r>
          <rPr>
            <sz val="10"/>
            <color rgb="FF000000"/>
            <rFont val="Tahoma"/>
            <family val="2"/>
          </rPr>
          <t>Indica la capacità di predisporre o proporre soluzioni operative funzionali all'attività lavorativa, di svolgere in autonomia il lavoro assegnato e di  ricercare gli strumenti adeguati per la realizzazione dello stesso sia esso svolto in presenza e/o a distanza</t>
        </r>
      </text>
    </comment>
    <comment ref="D6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0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0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5" authorId="0" shapeId="0">
      <text>
        <r>
          <rPr>
            <sz val="10"/>
            <color rgb="FF000000"/>
            <rFont val="Tahoma"/>
            <family val="2"/>
          </rPr>
          <t>Denota la capacità di ricercare la qualità nella prestazione individuale, finalizzata alla qualità dei servizi collegati agli  obiettivi istituzionali</t>
        </r>
      </text>
    </comment>
    <comment ref="D6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5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5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5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70" authorId="0" shapeId="0">
      <text>
        <r>
          <rPr>
            <sz val="10"/>
            <color rgb="FF000000"/>
            <rFont val="Tahoma"/>
            <family val="2"/>
          </rPr>
          <t>Denota la capacità di lavorare consapevoli di contribuire al bene pubblico in evoluzione coerente con il contesto ed il tempo</t>
        </r>
      </text>
    </comment>
    <comment ref="D7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70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0" authorId="1" shapeId="0">
      <text>
        <r>
          <rPr>
            <b/>
            <sz val="8"/>
            <color rgb="FF000000"/>
            <rFont val="Tahoma"/>
            <family val="2"/>
          </rPr>
          <t>eccellente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comments6.xml><?xml version="1.0" encoding="utf-8"?>
<comments xmlns="http://schemas.openxmlformats.org/spreadsheetml/2006/main">
  <authors>
    <author>Microsoft Office User</author>
    <author xml:space="preserve"> Passerini</author>
  </authors>
  <commentList>
    <comment ref="D30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0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0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0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0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0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0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3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3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3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3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3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3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3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6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6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6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6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6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6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6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B55" authorId="0" shapeId="0">
      <text>
        <r>
          <rPr>
            <sz val="10"/>
            <color rgb="FF000000"/>
            <rFont val="Tahoma"/>
            <family val="2"/>
          </rPr>
          <t>Denota la capacità di coinvolgimento nel gruppo di lavoro, condividendone metodi e strumenti, e operando concretamente per il raggiungimento degli obiettivi; sviluppare e mantenere relazioni positive e individuare modalità di comunicazione efficaci sia in presenza che a distanza</t>
        </r>
      </text>
    </comment>
    <comment ref="D5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55" authorId="1" shapeId="0">
      <text>
        <r>
          <rPr>
            <b/>
            <sz val="8"/>
            <color rgb="FF000000"/>
            <rFont val="Tahoma"/>
            <family val="2"/>
          </rPr>
          <t>insoddisfacente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ripetute osservazioni/richiami durante l'anno e/o ha presentato ripetuti atteggiamenti negativi e non collaborativi</t>
        </r>
      </text>
    </comment>
    <comment ref="F55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5" authorId="1" shapeId="0">
      <text>
        <r>
          <rPr>
            <b/>
            <sz val="8"/>
            <color rgb="FF000000"/>
            <rFont val="Tahoma"/>
            <family val="2"/>
          </rPr>
          <t xml:space="preserve"> buono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Il comportamento  è stato caratterizzato da prestazioni quantitativamente o qualitativamente buone con riscontri sul miglioramento dell’organizzazione </t>
        </r>
      </text>
    </comment>
    <comment ref="J5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0" authorId="0" shapeId="0">
      <text>
        <r>
          <rPr>
            <sz val="10"/>
            <color rgb="FF000000"/>
            <rFont val="Tahoma"/>
            <family val="2"/>
          </rPr>
          <t>Indica la capacità di predisporre o proporre soluzioni operative funzionali all'attività lavorativa, di svolgere in autonomia il lavoro assegnato e di  ricercare gli strumenti adeguati per la realizzazione dello stesso sia esso svolto in presenza e/o a distanza</t>
        </r>
      </text>
    </comment>
    <comment ref="D6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0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0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5" authorId="0" shapeId="0">
      <text>
        <r>
          <rPr>
            <sz val="10"/>
            <color rgb="FF000000"/>
            <rFont val="Tahoma"/>
            <family val="2"/>
          </rPr>
          <t>Denota la capacità di ricercare la qualità nella prestazione individuale, finalizzata alla qualità dei servizi collegati agli  obiettivi istituzionali</t>
        </r>
      </text>
    </comment>
    <comment ref="D6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5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5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5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70" authorId="0" shapeId="0">
      <text>
        <r>
          <rPr>
            <sz val="10"/>
            <color rgb="FF000000"/>
            <rFont val="Tahoma"/>
            <family val="2"/>
          </rPr>
          <t>Denota la capacità di lavorare consapevoli di contribuire al bene pubblico in evoluzione coerente con il contesto ed il tempo</t>
        </r>
      </text>
    </comment>
    <comment ref="D7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70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0" authorId="1" shapeId="0">
      <text>
        <r>
          <rPr>
            <b/>
            <sz val="8"/>
            <color rgb="FF000000"/>
            <rFont val="Tahoma"/>
            <family val="2"/>
          </rPr>
          <t>eccellente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comments7.xml><?xml version="1.0" encoding="utf-8"?>
<comments xmlns="http://schemas.openxmlformats.org/spreadsheetml/2006/main">
  <authors>
    <author>Microsoft Office User</author>
    <author xml:space="preserve"> Passerini</author>
  </authors>
  <commentList>
    <comment ref="D29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29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29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29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29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29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29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2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2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2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2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2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2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2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5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5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5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5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5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5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5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B54" authorId="0" shapeId="0">
      <text>
        <r>
          <rPr>
            <sz val="10"/>
            <color rgb="FF000000"/>
            <rFont val="Tahoma"/>
            <family val="2"/>
          </rPr>
          <t>Denota la capacità di coinvolgimento nel gruppo di lavoro, condividendone metodi e strumenti, e operando concretamente per il raggiungimento degli obiettivi; sviluppare e mantenere relazioni positive e individuare modalità di comunicazione efficaci sia in presenza che a distanza</t>
        </r>
      </text>
    </comment>
    <comment ref="D54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54" authorId="1" shapeId="0">
      <text>
        <r>
          <rPr>
            <b/>
            <sz val="8"/>
            <color rgb="FF000000"/>
            <rFont val="Tahoma"/>
            <family val="2"/>
          </rPr>
          <t>insoddisfacente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ripetute osservazioni/richiami durante l'anno e/o ha presentato ripetuti atteggiamenti negativi e non collaborativi</t>
        </r>
      </text>
    </comment>
    <comment ref="F54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4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4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4" authorId="1" shapeId="0">
      <text>
        <r>
          <rPr>
            <b/>
            <sz val="8"/>
            <color rgb="FF000000"/>
            <rFont val="Tahoma"/>
            <family val="2"/>
          </rPr>
          <t xml:space="preserve"> buono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Il comportamento  è stato caratterizzato da prestazioni quantitativamente o qualitativamente buone con riscontri sul miglioramento dell’organizzazione </t>
        </r>
      </text>
    </comment>
    <comment ref="J54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59" authorId="0" shapeId="0">
      <text>
        <r>
          <rPr>
            <sz val="10"/>
            <color rgb="FF000000"/>
            <rFont val="Tahoma"/>
            <family val="2"/>
          </rPr>
          <t>Indica la capacità di predisporre o proporre soluzioni operative funzionali all'attività lavorativa, di svolgere in autonomia il lavoro assegnato e di  ricercare gli strumenti adeguati per la realizzazione dello stesso sia esso svolto in presenza e/o a distanza</t>
        </r>
      </text>
    </comment>
    <comment ref="D59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59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9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9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9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9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9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4" authorId="0" shapeId="0">
      <text>
        <r>
          <rPr>
            <sz val="10"/>
            <color rgb="FF000000"/>
            <rFont val="Tahoma"/>
            <family val="2"/>
          </rPr>
          <t>Denota la capacità di ricercare la qualità nella prestazione individuale, finalizzata alla qualità dei servizi collegati agli  obiettivi istituzionali</t>
        </r>
      </text>
    </comment>
    <comment ref="D64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4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4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4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4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4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4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9" authorId="0" shapeId="0">
      <text>
        <r>
          <rPr>
            <sz val="10"/>
            <color rgb="FF000000"/>
            <rFont val="Tahoma"/>
            <family val="2"/>
          </rPr>
          <t>Denota la capacità di lavorare consapevoli di contribuire al bene pubblico in evoluzione coerente con il contesto ed il tempo</t>
        </r>
      </text>
    </comment>
    <comment ref="D69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9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9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9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9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9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9" authorId="1" shapeId="0">
      <text>
        <r>
          <rPr>
            <b/>
            <sz val="8"/>
            <color rgb="FF000000"/>
            <rFont val="Tahoma"/>
            <family val="2"/>
          </rPr>
          <t>eccellente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sharedStrings.xml><?xml version="1.0" encoding="utf-8"?>
<sst xmlns="http://schemas.openxmlformats.org/spreadsheetml/2006/main" count="499" uniqueCount="103">
  <si>
    <t>AREA</t>
  </si>
  <si>
    <t>ANNO</t>
  </si>
  <si>
    <t>SERVIZIO</t>
  </si>
  <si>
    <t>DIPENDENTE</t>
  </si>
  <si>
    <t>Categoria</t>
  </si>
  <si>
    <t>Profilo Professionale</t>
  </si>
  <si>
    <t>% risultato raggiunto</t>
  </si>
  <si>
    <t>tipologia</t>
  </si>
  <si>
    <t>- compiti/obiettivi istituzionali specifici attribuiti al singolo dipendente</t>
  </si>
  <si>
    <t>Osservazioni del valutatore sui risultati:</t>
  </si>
  <si>
    <t>2. Definizione del peso dei tre fattori di valutazione:</t>
  </si>
  <si>
    <t>- compiti/obiettivi istituzionali</t>
  </si>
  <si>
    <t>- compiti/obiettivi istituzionali specifici</t>
  </si>
  <si>
    <t>- peso di ciascun compiti/obiettivi specifici attribuiti al singolo dipendente</t>
  </si>
  <si>
    <t>- peso di ciascun comportamento organizzativo attribuito al singolo dipendente</t>
  </si>
  <si>
    <t xml:space="preserve">considerando che la somma dei pesi attribuiti ai compiti/obiettivi istituzionali, specifici e al comportamento </t>
  </si>
  <si>
    <t>organizzativo è pari a 100</t>
  </si>
  <si>
    <t>3.1 Misurazione della Prestazione conforme all'attesa</t>
  </si>
  <si>
    <t>formule x calcolo (da non toccare)</t>
  </si>
  <si>
    <t>1)</t>
  </si>
  <si>
    <t>2)</t>
  </si>
  <si>
    <t xml:space="preserve"> </t>
  </si>
  <si>
    <t>%  incidenza VALUTAZIONE</t>
  </si>
  <si>
    <t>COMPORTAMENTI PROFESSIONALI</t>
  </si>
  <si>
    <t>VALUTAZIONE COMPORTAMENTI PROFESSIONALI</t>
  </si>
  <si>
    <t xml:space="preserve"> Orientamento alla qualità dei servizi </t>
  </si>
  <si>
    <t>ESITO VALUTAZIONE COMPORTAMENTI</t>
  </si>
  <si>
    <t>Area</t>
  </si>
  <si>
    <t>Nome Cognome</t>
  </si>
  <si>
    <t>NB: da compilare a cura del valutatore  se la valutazione sui comportamenti professionali è inferiore a 4, integrando con specifiche osservazioni sulle prestazioni non adeguate</t>
  </si>
  <si>
    <t>NB: da compilare a cura del valutatore  se la valutazione sugli obiettivi di performance organizzativa è inferiore a 4, integrando con specifiche osservazioni sulle prestazioni non adeguate</t>
  </si>
  <si>
    <t>Performance Organizzativa</t>
  </si>
  <si>
    <t>ESITO COMPLESSIVO PERFORMANCE INDIVIDUALE:</t>
  </si>
  <si>
    <t>Obiettivi di Ente</t>
  </si>
  <si>
    <t>Obiettivi Individuali</t>
  </si>
  <si>
    <t>% risultato atteso</t>
  </si>
  <si>
    <t>Obiettivi dell'unità organizzativa di appartenenza</t>
  </si>
  <si>
    <t>Relazione, integrazione e comunicazione</t>
  </si>
  <si>
    <t xml:space="preserve"> Responsabilità ed orientamento ai risultati</t>
  </si>
  <si>
    <t xml:space="preserve">ESITO VALUTAZIONE PERFORMANCE </t>
  </si>
  <si>
    <t>APPORTO QUALI-QUANTITATIVO E CONCORSO  ALLA PERFORMANCE</t>
  </si>
  <si>
    <t>VALUTAZIONE APPORTO ALLA PERFORMANCE</t>
  </si>
  <si>
    <t>Polizia Locale</t>
  </si>
  <si>
    <t xml:space="preserve"> Innovatività ed Autonomia</t>
  </si>
  <si>
    <t>Peso attribuito</t>
  </si>
  <si>
    <t xml:space="preserve">Peso attribuito </t>
  </si>
  <si>
    <t xml:space="preserve">Introduce, implementa, condivide e forma i colleghi in relazione a soluzioni operative innovative </t>
  </si>
  <si>
    <t>Organizza il proprio lavoro in piena sintonia con gli obiettivi, i tempi e le modalità attribuite e ha capacità di problem solving</t>
  </si>
  <si>
    <t>Sa utilizzare applicativi, strumenti e piattaforme utili al corretto svolgimento dei processi lavorativi garantendo la sicurezza digitale</t>
  </si>
  <si>
    <t xml:space="preserve">Rispetta i termini dei procedimenti, ha capacità di rendicontazione degli stessi e gestione flessibile delle priorità </t>
  </si>
  <si>
    <t>Sa rilevare e comprendere il grado di soddisfazione degli utenti</t>
  </si>
  <si>
    <t>E' preciso nell’applicazione delle regole che disciplinano le attività e le procedure, comprese le azioni previste nel Piano triennale di prevenzione della corruzione e della trasparenza e nel Codice di comportamento</t>
  </si>
  <si>
    <t>Conosce e sa gestire con diligenza e accuratezza beni e strumenti assegnati</t>
  </si>
  <si>
    <t>Si impegna in modo costante nella prassi di lavoro e nel tempo in servizio presso l'Ente e/o on-line nelle fasce orarie di contattabilità concordate</t>
  </si>
  <si>
    <t xml:space="preserve">Ha consapevolezza del proprio ruolo che agisce in modo proattivo e con flessibilità, in coerenza con le esigenze organizzative e produttive </t>
  </si>
  <si>
    <t>Propone soluzioni operative innovative, collabora attivamente nella pratica e diffusione di quelle introdotte</t>
  </si>
  <si>
    <t>Svolge il proprio lavoro in piena sintonia con gli obiettivi, i tempi e le modalità condivise nel gruppo, riporta tempestivamente eventuali criticità e proposte di soluzioni</t>
  </si>
  <si>
    <t>Sa utilizzare applicativi, strumenti e piattaforme utili al corretto svolgimento dei processi lavorativi garantendo la privacy e la sicurezza digitale</t>
  </si>
  <si>
    <t>E' preciso  nell’applicazione delle regole che disciplinano le attività e le procedure, comprese le azioni previste nel Piano triennale di prevenzione della corruzione e della trasparenza  e nel Codice di comportamento</t>
  </si>
  <si>
    <t>Partecipa proattivamente a percorsi formativi per lo sviluppo delle conoscenze, competenze ed abilità organizzative e digitali ricercando anche occasioni continue di autoformazione</t>
  </si>
  <si>
    <t>Sa comunicare, ascoltare in modo attento assumendo il punto di vista del proprio interlocutore sia interno che esterno, relazionarsi in modo efficace senza pregiudizio con i colleghi e i responsabili attraverso l'utilizzo dei vari canali di comunicazione</t>
  </si>
  <si>
    <t xml:space="preserve">Sa lavorare in team rispettando i ruoli e condivide lo stato di avanzamento dei lavori e le informazioni necessarie con tutti i membri del gruppo </t>
  </si>
  <si>
    <t>Propone soluzioni operative innovative e collabora attivamente nella pratica e diffusione di quelle introdotte</t>
  </si>
  <si>
    <t>Organizza il proprio lavoro nel rispetto degli obiettivi, i tempi e le modalità assegnati consapevole di essere parte di un gruppo, riporta tempestivamente eventuali criticità e proposte di soluzioni</t>
  </si>
  <si>
    <t>E' preciso nell’applicazione delle regole che disciplinano le attività e le procedure, comprese le azioni previste nel Piano triennale di prevenzione della corruzione e della trasparenza  e nel Codice di comportamento</t>
  </si>
  <si>
    <t>Partecipa proattivamente a percorsi formativi per lo sviluppo delle conoscenze ed abilità organizzative e digitali ricercando anche occasioni continue di autoformazione</t>
  </si>
  <si>
    <t>Esecutore collaboratore Amministrativo</t>
  </si>
  <si>
    <t>Educatore/Assistente Sociale</t>
  </si>
  <si>
    <t>ASA</t>
  </si>
  <si>
    <t>Sa comunicare e relazionarsi in modo efficace senza pregiudizio con i colleghi e i responsabili attraverso l'utilizzo dei vari canali di comunicazione</t>
  </si>
  <si>
    <t>Sa lavorare in team e condivide lo stato di avanzamento dei lavori e le informazioni necessarie con tutti i membri del gruppo nel rispetto delle indicazioni ricevute</t>
  </si>
  <si>
    <t>Sa ascoltare e comprendere senza pregiudizio le esigenze dell'utente assumendone il punto di vista, risponde rapidamente alle sue esigenze ricercando soluzioni concrete e cercando anche di anticipare eventuali bisogni inespressi</t>
  </si>
  <si>
    <t xml:space="preserve">Propone soluzioni operative innovative e collabora attivamente nella pratica e diffusione di quelle introdotte anche supportando i colleghi </t>
  </si>
  <si>
    <t>Organizza il proprio lavoro in piena sintonia con gli obiettivi, i tempi e le modalità assegnate e condivise nel gruppo, e ha capacità di problem solving</t>
  </si>
  <si>
    <t xml:space="preserve">Partecipa proattivamente a percorsi formativi per lo sviluppo delle conoscenze ed abilità organizzative e digitali ricercando anche occasioni continue di autoformazione </t>
  </si>
  <si>
    <t>Risponde rapidamente alle esigenze dell'utente cercando di comprenderne le esigenze e  ricerca soluzioni concrete</t>
  </si>
  <si>
    <t>Svolge il proprio lavoro in piena sintonia con gli obiettivi, i tempi e le modalità assegnate e condivise nel gruppo, riporta tempestivamente eventuali criticità e proposte di soluzioni</t>
  </si>
  <si>
    <t>E' disponibile ad utilizzare strumenti e tecnologie nuove</t>
  </si>
  <si>
    <t>Ha un approccio curioso, aperto e favorevole nei confronti delle occasioni, anche informali, di apprendimento e miglioramento delle proprie conoscenze ed abilità</t>
  </si>
  <si>
    <t xml:space="preserve">Si impegna in modo costante nella prassi di lavoro e nel tempo in servizio </t>
  </si>
  <si>
    <t>Sa comunicare, e relazionarsi in modo efficace senza pregiudizio con i colleghi e i responsabili attraverso l'utilizzo dei vari canali di comunicazione</t>
  </si>
  <si>
    <t>Sa lavorare in team e condivide lo stato di avanzamento dei lavori e le informazioni necessarie con tutti i membri del gruppo nel rispetto delle indicazioni dei superiori ricevute</t>
  </si>
  <si>
    <t xml:space="preserve">Sa ascoltare e comprendere  le esigenze dell'utente assumendone il punto di vista, risponde rapidamente alle sue esigenze ricercando soluzioni concrete e cercando anche di anticipare eventuali bisogni inespressi </t>
  </si>
  <si>
    <t xml:space="preserve">E' disponibile ad utilizzare strumenti e tecnologie nuove </t>
  </si>
  <si>
    <t>Rispetta i tempi delle attività programmate e possiede gestione flessibile a seconda delle priorità definite</t>
  </si>
  <si>
    <t xml:space="preserve">Rispetta i criteri quali-quantitativi definiti come standard di servizio rimuovendo le cause di scostamento </t>
  </si>
  <si>
    <t xml:space="preserve">Rispetta i criteri quali-quantitativi definiti come standard di servizio rimuovendo le cause di scostamento  </t>
  </si>
  <si>
    <t>Rispetta i tempi delle attività programmate e possiede gestione flessibile delle priorità</t>
  </si>
  <si>
    <t>Conosce e rispetta i termini dei procedimenti, ha capacità di rendicontazione degli stessi e gestione flessibile delle priorità</t>
  </si>
  <si>
    <t>Conosce e rispetta i termini dei procedimenti, ha capacità di rendicontazione degli stessi e gestione flessibile a seconda delle priorità definite</t>
  </si>
  <si>
    <t>Sa comunicare, ascoltare in modo attento assumendo il punto di vista del proprio interlocutore e relazionarsi in modo efficace senza pregiudizio con i colleghi e responsabili attraverso l'utilizzo dei vari canali di comunicazione, sia in presenza che a distanza</t>
  </si>
  <si>
    <t>Sa lavorare in team e condivide lo stato di avanzamento dei lavori e le informazioni necessarie con tutti i membri del gruppo anche attraverso supporti informatici, sia in presenza che a distanza</t>
  </si>
  <si>
    <t>Sa ascoltare e comprendere le esigenze dell'utente assumendone il punto di vista , risponde rapidamente alle sue esigenze e cerca anche di anticiparne eventuali bisogni inespressi anche attraverso supporti informatici, sia in presenza che a distanza</t>
  </si>
  <si>
    <t>Sa ascoltare e comprendere senza pregiudizio le esigenze dell'utente assumendone il punto di vista, risponde rapidamente alle sue esigenze anche attraverso supporti informatici, sia in presenza che a distanza</t>
  </si>
  <si>
    <t>Sa comunicare, ascoltare in modo attento assumendo il punto di vista del proprio interlocutore e relazionarsi in modo efficace senza pregiudizio con i colleghi attraverso l'utilizzo dei vari canali di comunicazione, sia in presenza che a distanza</t>
  </si>
  <si>
    <t>Sa ascoltare e comprendere senza pregiudizio le esigenze dell'utente assumendone il punto di vista, risponde rapidamente alle sue esigenze e cerca anche di anticiparne eventuali bisogni inespressi, anche attraverso supporti informatici, sia in presenza che a distanza</t>
  </si>
  <si>
    <t>D</t>
  </si>
  <si>
    <t>Istruttore Direttivo/Amministrativo/tecnico/contabile</t>
  </si>
  <si>
    <t>B</t>
  </si>
  <si>
    <t>C</t>
  </si>
  <si>
    <t>A</t>
  </si>
  <si>
    <t>Operatore generico</t>
  </si>
  <si>
    <t>ISTRUTTORE AMMINISTRATIVO/TECNICO/CONTABILE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</si>
</sst>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0"/>
      <name val="Tahoma"/>
      <family val="2"/>
    </font>
    <font>
      <sz val="12"/>
      <name val="Tahoma"/>
      <family val="2"/>
    </font>
    <font>
      <sz val="8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Arial"/>
      <family val="2"/>
    </font>
    <font>
      <i/>
      <sz val="8"/>
      <name val="Tahoma"/>
      <family val="2"/>
    </font>
    <font>
      <i/>
      <sz val="9"/>
      <name val="Tahoma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Tahoma"/>
      <family val="2"/>
    </font>
    <font>
      <sz val="8"/>
      <name val="Terminal"/>
      <family val="3"/>
      <charset val="255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4"/>
      <name val="Tahoma"/>
      <family val="2"/>
    </font>
    <font>
      <sz val="9"/>
      <color indexed="10"/>
      <name val="Tahoma"/>
      <family val="2"/>
    </font>
    <font>
      <b/>
      <sz val="9"/>
      <color indexed="62"/>
      <name val="Tahoma"/>
      <family val="2"/>
    </font>
    <font>
      <sz val="10"/>
      <color indexed="10"/>
      <name val="Tahoma"/>
      <family val="2"/>
    </font>
    <font>
      <b/>
      <sz val="18"/>
      <name val="Tahoma"/>
      <family val="2"/>
    </font>
    <font>
      <b/>
      <i/>
      <sz val="11"/>
      <name val="Tahoma"/>
      <family val="2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b/>
      <i/>
      <sz val="9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8" tint="0.79998168889431442"/>
      </patternFill>
    </fill>
    <fill>
      <patternFill patternType="gray0625">
        <bgColor theme="8" tint="0.79998168889431442"/>
      </patternFill>
    </fill>
    <fill>
      <patternFill patternType="gray125">
        <bgColor theme="6" tint="0.59999389629810485"/>
      </patternFill>
    </fill>
    <fill>
      <patternFill patternType="gray0625">
        <bgColor theme="6" tint="0.5999938962981048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right"/>
    </xf>
    <xf numFmtId="0" fontId="9" fillId="0" borderId="0" xfId="0" applyFont="1"/>
    <xf numFmtId="0" fontId="4" fillId="0" borderId="0" xfId="0" applyFont="1"/>
    <xf numFmtId="0" fontId="12" fillId="0" borderId="0" xfId="0" applyFont="1"/>
    <xf numFmtId="0" fontId="15" fillId="0" borderId="0" xfId="0" applyFont="1"/>
    <xf numFmtId="0" fontId="16" fillId="0" borderId="14" xfId="0" applyFont="1" applyBorder="1" applyAlignment="1">
      <alignment wrapText="1"/>
    </xf>
    <xf numFmtId="0" fontId="15" fillId="3" borderId="0" xfId="0" applyFont="1" applyFill="1"/>
    <xf numFmtId="49" fontId="0" fillId="0" borderId="0" xfId="0" applyNumberFormat="1"/>
    <xf numFmtId="0" fontId="14" fillId="0" borderId="0" xfId="0" applyFont="1"/>
    <xf numFmtId="0" fontId="3" fillId="0" borderId="0" xfId="0" applyFont="1"/>
    <xf numFmtId="0" fontId="0" fillId="0" borderId="26" xfId="0" applyBorder="1" applyAlignment="1">
      <alignment horizontal="right"/>
    </xf>
    <xf numFmtId="0" fontId="18" fillId="4" borderId="31" xfId="0" applyFont="1" applyFill="1" applyBorder="1"/>
    <xf numFmtId="0" fontId="18" fillId="4" borderId="32" xfId="0" applyFont="1" applyFill="1" applyBorder="1"/>
    <xf numFmtId="0" fontId="18" fillId="4" borderId="33" xfId="0" applyFont="1" applyFill="1" applyBorder="1"/>
    <xf numFmtId="10" fontId="0" fillId="0" borderId="30" xfId="0" applyNumberFormat="1" applyBorder="1"/>
    <xf numFmtId="10" fontId="5" fillId="0" borderId="0" xfId="0" applyNumberFormat="1" applyFont="1" applyAlignment="1">
      <alignment vertical="center" wrapText="1"/>
    </xf>
    <xf numFmtId="0" fontId="18" fillId="4" borderId="3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24" xfId="0" applyBorder="1"/>
    <xf numFmtId="0" fontId="0" fillId="0" borderId="19" xfId="0" applyBorder="1"/>
    <xf numFmtId="10" fontId="0" fillId="0" borderId="27" xfId="0" applyNumberFormat="1" applyBorder="1"/>
    <xf numFmtId="0" fontId="10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2" fontId="10" fillId="5" borderId="16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7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2" fontId="10" fillId="11" borderId="16" xfId="0" applyNumberFormat="1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0" fontId="17" fillId="11" borderId="18" xfId="0" applyFont="1" applyFill="1" applyBorder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vertical="center" wrapText="1"/>
    </xf>
    <xf numFmtId="0" fontId="17" fillId="11" borderId="20" xfId="0" applyFont="1" applyFill="1" applyBorder="1" applyAlignment="1">
      <alignment horizontal="center" vertical="center" wrapText="1"/>
    </xf>
    <xf numFmtId="0" fontId="11" fillId="12" borderId="20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vertical="center" wrapText="1"/>
    </xf>
    <xf numFmtId="0" fontId="17" fillId="8" borderId="20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 wrapText="1"/>
    </xf>
    <xf numFmtId="0" fontId="11" fillId="14" borderId="32" xfId="0" applyFont="1" applyFill="1" applyBorder="1" applyAlignment="1">
      <alignment horizontal="center" vertical="center"/>
    </xf>
    <xf numFmtId="0" fontId="11" fillId="15" borderId="32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10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5" borderId="15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wrapText="1"/>
    </xf>
    <xf numFmtId="0" fontId="0" fillId="0" borderId="30" xfId="0" applyBorder="1"/>
    <xf numFmtId="0" fontId="13" fillId="0" borderId="24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0" fillId="0" borderId="27" xfId="0" applyBorder="1"/>
    <xf numFmtId="0" fontId="10" fillId="11" borderId="35" xfId="0" applyFont="1" applyFill="1" applyBorder="1" applyAlignment="1">
      <alignment horizontal="center" vertical="center" wrapText="1"/>
    </xf>
    <xf numFmtId="0" fontId="17" fillId="6" borderId="36" xfId="0" applyFont="1" applyFill="1" applyBorder="1" applyAlignment="1">
      <alignment horizontal="center" vertical="center" wrapText="1"/>
    </xf>
    <xf numFmtId="0" fontId="3" fillId="9" borderId="0" xfId="0" applyFont="1" applyFill="1"/>
    <xf numFmtId="0" fontId="6" fillId="0" borderId="9" xfId="0" applyFont="1" applyBorder="1"/>
    <xf numFmtId="0" fontId="2" fillId="0" borderId="37" xfId="0" applyFont="1" applyBorder="1"/>
    <xf numFmtId="0" fontId="6" fillId="0" borderId="37" xfId="0" applyFont="1" applyBorder="1"/>
    <xf numFmtId="0" fontId="6" fillId="0" borderId="11" xfId="0" applyFont="1" applyBorder="1" applyAlignment="1">
      <alignment horizontal="left"/>
    </xf>
    <xf numFmtId="0" fontId="17" fillId="5" borderId="15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left" vertical="center" wrapText="1"/>
    </xf>
    <xf numFmtId="0" fontId="2" fillId="0" borderId="41" xfId="0" applyFont="1" applyBorder="1"/>
    <xf numFmtId="0" fontId="11" fillId="11" borderId="1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9" fontId="0" fillId="0" borderId="0" xfId="0" applyNumberFormat="1"/>
    <xf numFmtId="0" fontId="17" fillId="7" borderId="3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17" borderId="20" xfId="0" applyFont="1" applyFill="1" applyBorder="1" applyAlignment="1">
      <alignment horizontal="center" vertical="center" wrapText="1"/>
    </xf>
    <xf numFmtId="0" fontId="17" fillId="17" borderId="32" xfId="0" applyFont="1" applyFill="1" applyBorder="1" applyAlignment="1">
      <alignment horizontal="center" vertical="center" wrapText="1"/>
    </xf>
    <xf numFmtId="0" fontId="2" fillId="17" borderId="33" xfId="0" applyFont="1" applyFill="1" applyBorder="1" applyAlignment="1">
      <alignment horizontal="center" vertical="center"/>
    </xf>
    <xf numFmtId="0" fontId="17" fillId="9" borderId="32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/>
    </xf>
    <xf numFmtId="0" fontId="17" fillId="9" borderId="20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vertical="center"/>
    </xf>
    <xf numFmtId="0" fontId="17" fillId="9" borderId="32" xfId="0" applyFont="1" applyFill="1" applyBorder="1" applyAlignment="1">
      <alignment horizontal="center" vertical="center"/>
    </xf>
    <xf numFmtId="9" fontId="3" fillId="11" borderId="1" xfId="0" applyNumberFormat="1" applyFont="1" applyFill="1" applyBorder="1" applyAlignment="1">
      <alignment horizontal="center" wrapText="1"/>
    </xf>
    <xf numFmtId="9" fontId="3" fillId="11" borderId="10" xfId="0" applyNumberFormat="1" applyFont="1" applyFill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30" fillId="16" borderId="9" xfId="0" applyFont="1" applyFill="1" applyBorder="1" applyAlignment="1">
      <alignment horizontal="center" wrapText="1"/>
    </xf>
    <xf numFmtId="0" fontId="30" fillId="16" borderId="1" xfId="0" applyFont="1" applyFill="1" applyBorder="1" applyAlignment="1">
      <alignment horizontal="center" wrapText="1"/>
    </xf>
    <xf numFmtId="0" fontId="14" fillId="16" borderId="1" xfId="0" applyFont="1" applyFill="1" applyBorder="1" applyAlignment="1">
      <alignment horizontal="center" wrapText="1"/>
    </xf>
    <xf numFmtId="9" fontId="14" fillId="16" borderId="1" xfId="0" applyNumberFormat="1" applyFont="1" applyFill="1" applyBorder="1" applyAlignment="1">
      <alignment horizontal="center" wrapText="1"/>
    </xf>
    <xf numFmtId="9" fontId="3" fillId="16" borderId="1" xfId="0" applyNumberFormat="1" applyFont="1" applyFill="1" applyBorder="1" applyAlignment="1">
      <alignment horizontal="center" wrapText="1"/>
    </xf>
    <xf numFmtId="9" fontId="3" fillId="16" borderId="10" xfId="0" applyNumberFormat="1" applyFont="1" applyFill="1" applyBorder="1" applyAlignment="1">
      <alignment horizontal="center" wrapText="1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0" fillId="16" borderId="38" xfId="0" applyFont="1" applyFill="1" applyBorder="1" applyAlignment="1">
      <alignment horizontal="center" wrapText="1"/>
    </xf>
    <xf numFmtId="0" fontId="30" fillId="16" borderId="40" xfId="0" applyFont="1" applyFill="1" applyBorder="1" applyAlignment="1">
      <alignment horizontal="center" wrapText="1"/>
    </xf>
    <xf numFmtId="0" fontId="30" fillId="16" borderId="39" xfId="0" applyFont="1" applyFill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0" fillId="11" borderId="4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10" fontId="10" fillId="11" borderId="17" xfId="0" applyNumberFormat="1" applyFont="1" applyFill="1" applyBorder="1" applyAlignment="1">
      <alignment horizontal="center" vertical="center"/>
    </xf>
    <xf numFmtId="10" fontId="10" fillId="11" borderId="16" xfId="0" applyNumberFormat="1" applyFont="1" applyFill="1" applyBorder="1" applyAlignment="1">
      <alignment horizontal="center" vertical="center"/>
    </xf>
    <xf numFmtId="9" fontId="28" fillId="11" borderId="15" xfId="1" applyFont="1" applyFill="1" applyBorder="1" applyAlignment="1">
      <alignment horizontal="center" vertical="center" wrapText="1"/>
    </xf>
    <xf numFmtId="9" fontId="29" fillId="11" borderId="17" xfId="1" applyFont="1" applyFill="1" applyBorder="1" applyAlignment="1">
      <alignment horizontal="center" vertical="center" wrapText="1"/>
    </xf>
    <xf numFmtId="9" fontId="29" fillId="11" borderId="1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9" fontId="14" fillId="2" borderId="0" xfId="0" applyNumberFormat="1" applyFont="1" applyFill="1" applyAlignment="1">
      <alignment horizontal="center" wrapText="1"/>
    </xf>
    <xf numFmtId="0" fontId="14" fillId="2" borderId="38" xfId="0" applyFont="1" applyFill="1" applyBorder="1" applyAlignment="1">
      <alignment horizontal="center" wrapText="1"/>
    </xf>
    <xf numFmtId="0" fontId="14" fillId="2" borderId="40" xfId="0" applyFont="1" applyFill="1" applyBorder="1" applyAlignment="1">
      <alignment horizontal="center" wrapText="1"/>
    </xf>
    <xf numFmtId="0" fontId="14" fillId="2" borderId="39" xfId="0" applyFont="1" applyFill="1" applyBorder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0" fontId="10" fillId="5" borderId="17" xfId="0" applyNumberFormat="1" applyFont="1" applyFill="1" applyBorder="1" applyAlignment="1">
      <alignment horizontal="center" vertical="center"/>
    </xf>
    <xf numFmtId="10" fontId="10" fillId="5" borderId="16" xfId="0" applyNumberFormat="1" applyFont="1" applyFill="1" applyBorder="1" applyAlignment="1">
      <alignment horizontal="center" vertical="center"/>
    </xf>
    <xf numFmtId="9" fontId="28" fillId="5" borderId="15" xfId="1" applyFont="1" applyFill="1" applyBorder="1" applyAlignment="1">
      <alignment horizontal="center" vertical="center" wrapText="1"/>
    </xf>
    <xf numFmtId="9" fontId="29" fillId="5" borderId="17" xfId="1" applyFont="1" applyFill="1" applyBorder="1" applyAlignment="1">
      <alignment horizontal="center" vertical="center" wrapText="1"/>
    </xf>
    <xf numFmtId="9" fontId="29" fillId="5" borderId="16" xfId="1" applyFont="1" applyFill="1" applyBorder="1" applyAlignment="1">
      <alignment horizontal="center" vertical="center" wrapText="1"/>
    </xf>
    <xf numFmtId="10" fontId="22" fillId="11" borderId="28" xfId="0" applyNumberFormat="1" applyFont="1" applyFill="1" applyBorder="1" applyAlignment="1">
      <alignment horizontal="center" vertical="center"/>
    </xf>
    <xf numFmtId="10" fontId="22" fillId="11" borderId="23" xfId="0" applyNumberFormat="1" applyFont="1" applyFill="1" applyBorder="1" applyAlignment="1">
      <alignment horizontal="center" vertical="center"/>
    </xf>
    <xf numFmtId="10" fontId="22" fillId="11" borderId="29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5" fillId="0" borderId="2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2" fontId="10" fillId="6" borderId="28" xfId="0" applyNumberFormat="1" applyFont="1" applyFill="1" applyBorder="1" applyAlignment="1">
      <alignment horizontal="center" vertical="center"/>
    </xf>
    <xf numFmtId="2" fontId="10" fillId="6" borderId="23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5" fillId="2" borderId="2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/>
    </xf>
    <xf numFmtId="2" fontId="10" fillId="6" borderId="15" xfId="0" applyNumberFormat="1" applyFont="1" applyFill="1" applyBorder="1" applyAlignment="1">
      <alignment horizontal="center" vertical="center"/>
    </xf>
    <xf numFmtId="2" fontId="10" fillId="6" borderId="17" xfId="0" applyNumberFormat="1" applyFont="1" applyFill="1" applyBorder="1" applyAlignment="1">
      <alignment horizontal="center" vertical="center"/>
    </xf>
    <xf numFmtId="10" fontId="22" fillId="5" borderId="15" xfId="0" applyNumberFormat="1" applyFont="1" applyFill="1" applyBorder="1" applyAlignment="1">
      <alignment horizontal="center" vertical="center"/>
    </xf>
    <xf numFmtId="10" fontId="22" fillId="5" borderId="17" xfId="0" applyNumberFormat="1" applyFont="1" applyFill="1" applyBorder="1" applyAlignment="1">
      <alignment horizontal="center" vertical="center"/>
    </xf>
    <xf numFmtId="10" fontId="22" fillId="5" borderId="16" xfId="0" applyNumberFormat="1" applyFont="1" applyFill="1" applyBorder="1" applyAlignment="1">
      <alignment horizontal="center" vertical="center"/>
    </xf>
    <xf numFmtId="10" fontId="22" fillId="11" borderId="15" xfId="0" applyNumberFormat="1" applyFont="1" applyFill="1" applyBorder="1" applyAlignment="1">
      <alignment horizontal="center" vertical="center"/>
    </xf>
    <xf numFmtId="10" fontId="22" fillId="11" borderId="16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0" fontId="26" fillId="0" borderId="28" xfId="2" applyNumberFormat="1" applyFont="1" applyFill="1" applyBorder="1" applyAlignment="1">
      <alignment horizontal="center" vertical="center"/>
    </xf>
    <xf numFmtId="10" fontId="26" fillId="0" borderId="23" xfId="2" applyNumberFormat="1" applyFont="1" applyFill="1" applyBorder="1" applyAlignment="1">
      <alignment horizontal="center" vertical="center"/>
    </xf>
    <xf numFmtId="10" fontId="26" fillId="0" borderId="29" xfId="2" applyNumberFormat="1" applyFont="1" applyFill="1" applyBorder="1" applyAlignment="1">
      <alignment horizontal="center" vertical="center"/>
    </xf>
    <xf numFmtId="10" fontId="26" fillId="0" borderId="24" xfId="2" applyNumberFormat="1" applyFont="1" applyFill="1" applyBorder="1" applyAlignment="1">
      <alignment horizontal="center" vertical="center"/>
    </xf>
    <xf numFmtId="10" fontId="26" fillId="0" borderId="19" xfId="2" applyNumberFormat="1" applyFont="1" applyFill="1" applyBorder="1" applyAlignment="1">
      <alignment horizontal="center" vertical="center"/>
    </xf>
    <xf numFmtId="10" fontId="26" fillId="0" borderId="27" xfId="2" applyNumberFormat="1" applyFont="1" applyFill="1" applyBorder="1" applyAlignment="1">
      <alignment horizontal="center" vertic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5"/>
  <sheetViews>
    <sheetView topLeftCell="B48" zoomScale="80" zoomScaleNormal="80" zoomScaleSheetLayoutView="91" zoomScalePageLayoutView="90" workbookViewId="0">
      <selection activeCell="B56" sqref="B56:C58"/>
    </sheetView>
  </sheetViews>
  <sheetFormatPr defaultColWidth="8.7109375" defaultRowHeight="12.75" x14ac:dyDescent="0.2"/>
  <cols>
    <col min="1" max="1" width="6.7109375" hidden="1" customWidth="1"/>
    <col min="2" max="2" width="48" customWidth="1"/>
    <col min="3" max="3" width="12.42578125" customWidth="1"/>
    <col min="4" max="4" width="6.42578125" customWidth="1"/>
    <col min="5" max="5" width="6.7109375" customWidth="1"/>
    <col min="6" max="6" width="7.140625" customWidth="1"/>
    <col min="7" max="10" width="6.7109375" customWidth="1"/>
    <col min="11" max="11" width="12.42578125" customWidth="1"/>
    <col min="12" max="12" width="40.42578125" style="2" bestFit="1" customWidth="1"/>
  </cols>
  <sheetData>
    <row r="1" spans="2:12" ht="15" customHeight="1" x14ac:dyDescent="0.2">
      <c r="B1" s="77" t="s">
        <v>0</v>
      </c>
      <c r="C1" s="108" t="s">
        <v>27</v>
      </c>
      <c r="D1" s="108"/>
      <c r="E1" s="108"/>
      <c r="F1" s="109"/>
      <c r="G1" s="1"/>
      <c r="H1" s="110" t="s">
        <v>1</v>
      </c>
      <c r="I1" s="111"/>
      <c r="J1" s="111"/>
    </row>
    <row r="2" spans="2:12" ht="15" customHeight="1" x14ac:dyDescent="0.2">
      <c r="B2" s="69" t="s">
        <v>2</v>
      </c>
      <c r="C2" s="112"/>
      <c r="D2" s="112"/>
      <c r="E2" s="112"/>
      <c r="F2" s="113"/>
      <c r="G2" s="3"/>
      <c r="H2" s="114"/>
      <c r="I2" s="115"/>
      <c r="J2" s="116"/>
    </row>
    <row r="3" spans="2:12" ht="15" x14ac:dyDescent="0.2">
      <c r="B3" s="70" t="s">
        <v>3</v>
      </c>
      <c r="C3" s="112" t="s">
        <v>28</v>
      </c>
      <c r="D3" s="112"/>
      <c r="E3" s="112"/>
      <c r="F3" s="113"/>
      <c r="G3" s="4"/>
      <c r="H3" s="117"/>
      <c r="I3" s="118"/>
      <c r="J3" s="119"/>
    </row>
    <row r="4" spans="2:12" ht="21" customHeight="1" x14ac:dyDescent="0.2">
      <c r="B4" s="71" t="s">
        <v>4</v>
      </c>
      <c r="C4" s="120" t="s">
        <v>96</v>
      </c>
      <c r="D4" s="120"/>
      <c r="E4" s="120"/>
      <c r="F4" s="121"/>
      <c r="G4" s="4"/>
      <c r="H4" s="4"/>
      <c r="I4" s="4"/>
      <c r="J4" s="5"/>
    </row>
    <row r="5" spans="2:12" ht="45" customHeight="1" thickBot="1" x14ac:dyDescent="0.25">
      <c r="B5" s="72" t="s">
        <v>5</v>
      </c>
      <c r="C5" s="125" t="s">
        <v>97</v>
      </c>
      <c r="D5" s="125"/>
      <c r="E5" s="125"/>
      <c r="F5" s="126"/>
      <c r="G5" s="4"/>
      <c r="H5" s="4"/>
      <c r="I5" s="4"/>
      <c r="J5" s="4"/>
    </row>
    <row r="6" spans="2:12" ht="15.75" thickBot="1" x14ac:dyDescent="0.25">
      <c r="B6" s="85"/>
      <c r="C6" s="86"/>
      <c r="D6" s="86"/>
      <c r="E6" s="86"/>
      <c r="F6" s="86"/>
      <c r="G6" s="4"/>
      <c r="H6" s="4"/>
      <c r="I6" s="4"/>
      <c r="J6" s="4"/>
    </row>
    <row r="7" spans="2:12" ht="24" customHeight="1" x14ac:dyDescent="0.2">
      <c r="B7" s="127" t="s">
        <v>31</v>
      </c>
      <c r="C7" s="128"/>
      <c r="D7" s="128"/>
      <c r="E7" s="128"/>
      <c r="F7" s="128"/>
      <c r="G7" s="129"/>
      <c r="H7" s="130"/>
      <c r="I7" s="129" t="s">
        <v>6</v>
      </c>
      <c r="J7" s="131"/>
    </row>
    <row r="8" spans="2:12" x14ac:dyDescent="0.2">
      <c r="B8" s="122" t="s">
        <v>33</v>
      </c>
      <c r="C8" s="123"/>
      <c r="D8" s="123"/>
      <c r="E8" s="123"/>
      <c r="F8" s="124"/>
      <c r="G8" s="105"/>
      <c r="H8" s="105"/>
      <c r="I8" s="106"/>
      <c r="J8" s="107"/>
    </row>
    <row r="9" spans="2:12" x14ac:dyDescent="0.2">
      <c r="B9" s="97">
        <v>1</v>
      </c>
      <c r="C9" s="98"/>
      <c r="D9" s="98"/>
      <c r="E9" s="98"/>
      <c r="F9" s="99"/>
      <c r="G9" s="78"/>
      <c r="H9" s="79"/>
      <c r="I9" s="78"/>
      <c r="J9" s="80"/>
      <c r="K9" s="81"/>
    </row>
    <row r="10" spans="2:12" x14ac:dyDescent="0.2">
      <c r="B10" s="97">
        <v>2</v>
      </c>
      <c r="C10" s="98"/>
      <c r="D10" s="98"/>
      <c r="E10" s="98"/>
      <c r="F10" s="99"/>
      <c r="G10" s="78"/>
      <c r="H10" s="79"/>
      <c r="I10" s="78"/>
      <c r="J10" s="80"/>
    </row>
    <row r="11" spans="2:12" x14ac:dyDescent="0.2">
      <c r="B11" s="97">
        <v>3</v>
      </c>
      <c r="C11" s="98"/>
      <c r="D11" s="98"/>
      <c r="E11" s="98"/>
      <c r="F11" s="99"/>
      <c r="G11" s="78"/>
      <c r="H11" s="79"/>
      <c r="I11" s="78"/>
      <c r="J11" s="80"/>
    </row>
    <row r="12" spans="2:12" x14ac:dyDescent="0.2">
      <c r="B12" s="97"/>
      <c r="C12" s="98"/>
      <c r="D12" s="98"/>
      <c r="E12" s="98"/>
      <c r="F12" s="99"/>
      <c r="G12" s="78"/>
      <c r="H12" s="79"/>
      <c r="I12" s="78"/>
      <c r="J12" s="80"/>
    </row>
    <row r="13" spans="2:12" x14ac:dyDescent="0.2">
      <c r="B13" s="97"/>
      <c r="C13" s="98"/>
      <c r="D13" s="98"/>
      <c r="E13" s="98"/>
      <c r="F13" s="99"/>
      <c r="G13" s="78"/>
      <c r="H13" s="79"/>
      <c r="I13" s="78"/>
      <c r="J13" s="80"/>
    </row>
    <row r="14" spans="2:12" x14ac:dyDescent="0.2">
      <c r="B14" s="97"/>
      <c r="C14" s="98"/>
      <c r="D14" s="98"/>
      <c r="E14" s="98"/>
      <c r="F14" s="99"/>
      <c r="G14" s="78"/>
      <c r="H14" s="79"/>
      <c r="I14" s="78"/>
      <c r="J14" s="80"/>
    </row>
    <row r="15" spans="2:12" s="6" customFormat="1" x14ac:dyDescent="0.2">
      <c r="B15" s="122" t="s">
        <v>36</v>
      </c>
      <c r="C15" s="123"/>
      <c r="D15" s="123"/>
      <c r="E15" s="123"/>
      <c r="F15" s="124"/>
      <c r="G15" s="105"/>
      <c r="H15" s="105"/>
      <c r="I15" s="106"/>
      <c r="J15" s="107"/>
      <c r="L15" s="2"/>
    </row>
    <row r="16" spans="2:12" x14ac:dyDescent="0.2">
      <c r="B16" s="97">
        <v>1</v>
      </c>
      <c r="C16" s="98"/>
      <c r="D16" s="98"/>
      <c r="E16" s="98"/>
      <c r="F16" s="99"/>
      <c r="G16" s="78"/>
      <c r="H16" s="79"/>
      <c r="I16" s="95"/>
      <c r="J16" s="96"/>
    </row>
    <row r="17" spans="1:11" x14ac:dyDescent="0.2">
      <c r="B17" s="97">
        <v>2</v>
      </c>
      <c r="C17" s="98"/>
      <c r="D17" s="98"/>
      <c r="E17" s="98"/>
      <c r="F17" s="99"/>
      <c r="G17" s="78"/>
      <c r="H17" s="79"/>
      <c r="I17" s="95"/>
      <c r="J17" s="96"/>
    </row>
    <row r="18" spans="1:11" x14ac:dyDescent="0.2">
      <c r="B18" s="97">
        <v>3</v>
      </c>
      <c r="C18" s="98"/>
      <c r="D18" s="98"/>
      <c r="E18" s="98"/>
      <c r="F18" s="99"/>
      <c r="G18" s="78"/>
      <c r="H18" s="79"/>
      <c r="I18" s="95"/>
      <c r="J18" s="96"/>
    </row>
    <row r="19" spans="1:11" x14ac:dyDescent="0.2">
      <c r="B19" s="97"/>
      <c r="C19" s="98"/>
      <c r="D19" s="98"/>
      <c r="E19" s="98"/>
      <c r="F19" s="99"/>
      <c r="G19" s="78"/>
      <c r="H19" s="79"/>
      <c r="I19" s="95"/>
      <c r="J19" s="96"/>
    </row>
    <row r="20" spans="1:11" x14ac:dyDescent="0.2">
      <c r="B20" s="97"/>
      <c r="C20" s="98"/>
      <c r="D20" s="98"/>
      <c r="E20" s="98"/>
      <c r="F20" s="99"/>
      <c r="G20" s="78"/>
      <c r="H20" s="79"/>
      <c r="I20" s="95"/>
      <c r="J20" s="96"/>
    </row>
    <row r="21" spans="1:11" x14ac:dyDescent="0.2">
      <c r="B21" s="97"/>
      <c r="C21" s="98"/>
      <c r="D21" s="98"/>
      <c r="E21" s="98"/>
      <c r="F21" s="99"/>
      <c r="G21" s="78"/>
      <c r="H21" s="79"/>
      <c r="I21" s="95"/>
      <c r="J21" s="96"/>
    </row>
    <row r="22" spans="1:11" x14ac:dyDescent="0.2">
      <c r="A22" s="7"/>
      <c r="B22" s="102" t="s">
        <v>34</v>
      </c>
      <c r="C22" s="103"/>
      <c r="D22" s="104" t="s">
        <v>7</v>
      </c>
      <c r="E22" s="104"/>
      <c r="F22" s="104"/>
      <c r="G22" s="105" t="s">
        <v>35</v>
      </c>
      <c r="H22" s="105"/>
      <c r="I22" s="106" t="s">
        <v>6</v>
      </c>
      <c r="J22" s="107"/>
    </row>
    <row r="23" spans="1:11" x14ac:dyDescent="0.2">
      <c r="A23" s="7"/>
      <c r="B23" s="97">
        <v>1</v>
      </c>
      <c r="C23" s="98"/>
      <c r="D23" s="98"/>
      <c r="E23" s="98"/>
      <c r="F23" s="99"/>
      <c r="G23" s="95"/>
      <c r="H23" s="96"/>
      <c r="I23" s="95"/>
      <c r="J23" s="96"/>
    </row>
    <row r="24" spans="1:11" x14ac:dyDescent="0.2">
      <c r="A24" s="7"/>
      <c r="B24" s="97">
        <v>2</v>
      </c>
      <c r="C24" s="98"/>
      <c r="D24" s="98"/>
      <c r="E24" s="98"/>
      <c r="F24" s="99"/>
      <c r="G24" s="95"/>
      <c r="H24" s="96"/>
      <c r="I24" s="95"/>
      <c r="J24" s="96"/>
    </row>
    <row r="25" spans="1:11" x14ac:dyDescent="0.2">
      <c r="A25" s="7"/>
      <c r="B25" s="97">
        <v>3</v>
      </c>
      <c r="C25" s="98"/>
      <c r="D25" s="98"/>
      <c r="E25" s="98"/>
      <c r="F25" s="99"/>
      <c r="G25" s="95"/>
      <c r="H25" s="96"/>
      <c r="I25" s="95"/>
      <c r="J25" s="96"/>
    </row>
    <row r="26" spans="1:11" x14ac:dyDescent="0.2">
      <c r="A26" s="7"/>
      <c r="B26" s="144"/>
      <c r="C26" s="145"/>
      <c r="D26" s="145"/>
      <c r="E26" s="145"/>
      <c r="F26" s="146"/>
      <c r="G26" s="95"/>
      <c r="H26" s="96"/>
      <c r="I26" s="95"/>
      <c r="J26" s="96"/>
    </row>
    <row r="27" spans="1:11" x14ac:dyDescent="0.2">
      <c r="A27" s="7"/>
      <c r="B27" s="144"/>
      <c r="C27" s="145"/>
      <c r="D27" s="145"/>
      <c r="E27" s="145"/>
      <c r="F27" s="146"/>
      <c r="G27" s="95"/>
      <c r="H27" s="96"/>
      <c r="I27" s="95"/>
      <c r="J27" s="96"/>
    </row>
    <row r="28" spans="1:11" ht="5.0999999999999996" customHeight="1" thickBot="1" x14ac:dyDescent="0.25">
      <c r="A28" s="7"/>
      <c r="B28" s="140"/>
      <c r="C28" s="141"/>
      <c r="D28" s="142"/>
      <c r="E28" s="142"/>
      <c r="F28" s="142"/>
      <c r="G28" s="143"/>
      <c r="H28" s="143"/>
      <c r="I28" s="147"/>
      <c r="J28" s="147"/>
    </row>
    <row r="29" spans="1:11" ht="35.25" customHeight="1" thickBot="1" x14ac:dyDescent="0.25">
      <c r="A29" s="8"/>
      <c r="B29" s="38" t="s">
        <v>40</v>
      </c>
      <c r="C29" s="39" t="s">
        <v>44</v>
      </c>
      <c r="D29" s="132" t="s">
        <v>22</v>
      </c>
      <c r="E29" s="132"/>
      <c r="F29" s="132"/>
      <c r="G29" s="133"/>
      <c r="H29" s="134">
        <v>0.6</v>
      </c>
      <c r="I29" s="135"/>
      <c r="J29" s="136"/>
    </row>
    <row r="30" spans="1:11" ht="35.25" customHeight="1" thickBot="1" x14ac:dyDescent="0.25">
      <c r="A30" s="8"/>
      <c r="B30" s="42" t="s">
        <v>33</v>
      </c>
      <c r="C30" s="43">
        <v>20</v>
      </c>
      <c r="D30" s="44">
        <v>1</v>
      </c>
      <c r="E30" s="44">
        <v>2</v>
      </c>
      <c r="F30" s="44">
        <v>3</v>
      </c>
      <c r="G30" s="45">
        <v>4</v>
      </c>
      <c r="H30" s="46">
        <v>5</v>
      </c>
      <c r="I30" s="46">
        <v>6</v>
      </c>
      <c r="J30" s="46">
        <v>7</v>
      </c>
      <c r="K30" s="37">
        <f>SUM(D32:J32)</f>
        <v>0</v>
      </c>
    </row>
    <row r="31" spans="1:11" ht="33" customHeight="1" thickBot="1" x14ac:dyDescent="0.25">
      <c r="A31" s="8"/>
      <c r="B31" s="137"/>
      <c r="C31" s="137"/>
      <c r="D31" s="27"/>
      <c r="E31" s="27"/>
      <c r="F31" s="27"/>
      <c r="G31" s="28"/>
      <c r="H31" s="24"/>
      <c r="I31" s="24"/>
      <c r="J31" s="24"/>
    </row>
    <row r="32" spans="1:11" ht="18" hidden="1" customHeight="1" thickBot="1" x14ac:dyDescent="0.25">
      <c r="A32" s="8"/>
      <c r="B32" s="138"/>
      <c r="C32" s="138"/>
      <c r="D32" s="29" t="str">
        <f>((IF(D31="X",D30,"0")))</f>
        <v>0</v>
      </c>
      <c r="E32" s="29" t="str">
        <f>((IF(E31="X",E30,"0")))</f>
        <v>0</v>
      </c>
      <c r="F32" s="29" t="str">
        <f>((IF(F31="X",F30,"0")))</f>
        <v>0</v>
      </c>
      <c r="G32" s="30" t="str">
        <f>((IF(G31="X",G30,"0")))</f>
        <v>0</v>
      </c>
      <c r="H32" s="32" t="str">
        <f>(IF(H31="X",H30,"0"))</f>
        <v>0</v>
      </c>
      <c r="I32" s="32" t="str">
        <f>(IF(I31="X",I30,"0"))</f>
        <v>0</v>
      </c>
      <c r="J32" s="32" t="str">
        <f>(IF(J31="X",J30,"0"))</f>
        <v>0</v>
      </c>
    </row>
    <row r="33" spans="1:11" ht="35.25" customHeight="1" thickBot="1" x14ac:dyDescent="0.25">
      <c r="A33" s="8"/>
      <c r="B33" s="40" t="s">
        <v>36</v>
      </c>
      <c r="C33" s="41">
        <v>20</v>
      </c>
      <c r="D33" s="44">
        <v>1</v>
      </c>
      <c r="E33" s="44">
        <v>2</v>
      </c>
      <c r="F33" s="44">
        <v>3</v>
      </c>
      <c r="G33" s="45">
        <v>4</v>
      </c>
      <c r="H33" s="46">
        <v>5</v>
      </c>
      <c r="I33" s="46">
        <v>6</v>
      </c>
      <c r="J33" s="46">
        <v>7</v>
      </c>
      <c r="K33" s="37">
        <f>SUM(D35:J35)</f>
        <v>0</v>
      </c>
    </row>
    <row r="34" spans="1:11" ht="34.5" customHeight="1" thickBot="1" x14ac:dyDescent="0.25">
      <c r="A34" s="8"/>
      <c r="B34" s="137"/>
      <c r="C34" s="137"/>
      <c r="D34" s="27"/>
      <c r="E34" s="27"/>
      <c r="F34" s="27"/>
      <c r="G34" s="28"/>
      <c r="H34" s="24"/>
      <c r="I34" s="24"/>
      <c r="J34" s="24"/>
    </row>
    <row r="35" spans="1:11" ht="18" hidden="1" customHeight="1" thickBot="1" x14ac:dyDescent="0.25">
      <c r="A35" s="8"/>
      <c r="B35" s="138"/>
      <c r="C35" s="138"/>
      <c r="D35" s="29" t="str">
        <f>((IF(D34="X",D33,"0")))</f>
        <v>0</v>
      </c>
      <c r="E35" s="29" t="str">
        <f t="shared" ref="E35" si="0">((IF(E34="X",E33,"0")))</f>
        <v>0</v>
      </c>
      <c r="F35" s="29" t="str">
        <f>((IF(F34="X",F33,"0")))</f>
        <v>0</v>
      </c>
      <c r="G35" s="30" t="str">
        <f>((IF(G34="X",G33,"0")))</f>
        <v>0</v>
      </c>
      <c r="H35" s="32" t="str">
        <f>((IF(H34="X",H33,"0")))</f>
        <v>0</v>
      </c>
      <c r="I35" s="32" t="str">
        <f>((IF(I34="X",I33,"0")))</f>
        <v>0</v>
      </c>
      <c r="J35" s="32" t="str">
        <f>((IF(J34="X",J33,"0")))</f>
        <v>0</v>
      </c>
    </row>
    <row r="36" spans="1:11" ht="35.25" customHeight="1" thickBot="1" x14ac:dyDescent="0.25">
      <c r="A36" s="8"/>
      <c r="B36" s="40" t="s">
        <v>34</v>
      </c>
      <c r="C36" s="41">
        <v>20</v>
      </c>
      <c r="D36" s="44">
        <v>1</v>
      </c>
      <c r="E36" s="44">
        <v>2</v>
      </c>
      <c r="F36" s="44">
        <v>3</v>
      </c>
      <c r="G36" s="45">
        <v>4</v>
      </c>
      <c r="H36" s="46">
        <v>5</v>
      </c>
      <c r="I36" s="46">
        <v>6</v>
      </c>
      <c r="J36" s="46">
        <v>7</v>
      </c>
      <c r="K36" s="37">
        <f>SUM(D38:J38)</f>
        <v>0</v>
      </c>
    </row>
    <row r="37" spans="1:11" ht="33" customHeight="1" thickBot="1" x14ac:dyDescent="0.25">
      <c r="A37" s="8"/>
      <c r="B37" s="137"/>
      <c r="C37" s="137"/>
      <c r="D37" s="27"/>
      <c r="E37" s="27"/>
      <c r="F37" s="27"/>
      <c r="G37" s="28"/>
      <c r="H37" s="24"/>
      <c r="I37" s="24"/>
      <c r="J37" s="24"/>
    </row>
    <row r="38" spans="1:11" ht="12" hidden="1" customHeight="1" thickBot="1" x14ac:dyDescent="0.25">
      <c r="A38" s="8"/>
      <c r="B38" s="139"/>
      <c r="C38" s="139"/>
      <c r="D38" s="34" t="str">
        <f>((IF(D37="X",D36,"0")))</f>
        <v>0</v>
      </c>
      <c r="E38" s="34" t="str">
        <f t="shared" ref="E38:F38" si="1">((IF(E37="X",E36,"0")))</f>
        <v>0</v>
      </c>
      <c r="F38" s="34" t="str">
        <f t="shared" si="1"/>
        <v>0</v>
      </c>
      <c r="G38" s="35" t="str">
        <f>((IF(G37="X",G36,"0")))</f>
        <v>0</v>
      </c>
      <c r="H38" s="36" t="str">
        <f>((IF(H37="X",H36,"0")))</f>
        <v>0</v>
      </c>
      <c r="I38" s="36" t="str">
        <f t="shared" ref="I38:J38" si="2">((IF(I37="X",I36,"0")))</f>
        <v>0</v>
      </c>
      <c r="J38" s="36" t="str">
        <f t="shared" si="2"/>
        <v>0</v>
      </c>
    </row>
    <row r="39" spans="1:11" s="12" customFormat="1" ht="45" customHeight="1" thickBot="1" x14ac:dyDescent="0.25">
      <c r="B39" s="66" t="s">
        <v>41</v>
      </c>
      <c r="C39" s="67">
        <f>C36+C33+C30</f>
        <v>60</v>
      </c>
      <c r="D39" s="162">
        <f>(K30*C30)+(K33*C33)+(K36*C36)</f>
        <v>0</v>
      </c>
      <c r="E39" s="163"/>
      <c r="F39" s="163"/>
      <c r="G39" s="163"/>
      <c r="H39" s="153">
        <f>D39/(C39*7)</f>
        <v>0</v>
      </c>
      <c r="I39" s="154"/>
      <c r="J39" s="154"/>
      <c r="K39" s="155"/>
    </row>
    <row r="40" spans="1:11" s="68" customFormat="1" ht="13.5" thickBot="1" x14ac:dyDescent="0.25">
      <c r="B40" s="156" t="s">
        <v>9</v>
      </c>
      <c r="C40" s="157"/>
      <c r="D40" s="157"/>
      <c r="E40" s="157"/>
      <c r="F40" s="157"/>
      <c r="G40" s="157"/>
      <c r="H40" s="157"/>
      <c r="I40" s="157"/>
      <c r="J40" s="157"/>
      <c r="K40" s="158"/>
    </row>
    <row r="41" spans="1:11" s="68" customFormat="1" ht="25.5" customHeight="1" x14ac:dyDescent="0.2">
      <c r="B41" s="159" t="s">
        <v>30</v>
      </c>
      <c r="C41" s="160"/>
      <c r="D41" s="160"/>
      <c r="E41" s="160"/>
      <c r="F41" s="160"/>
      <c r="G41" s="160"/>
      <c r="H41" s="160"/>
      <c r="I41" s="160"/>
      <c r="J41" s="160"/>
      <c r="K41" s="161"/>
    </row>
    <row r="42" spans="1:11" s="68" customFormat="1" x14ac:dyDescent="0.2">
      <c r="B42" s="61"/>
      <c r="C42" s="33"/>
      <c r="D42" s="33"/>
      <c r="E42" s="33"/>
      <c r="F42" s="33"/>
      <c r="G42" s="33"/>
      <c r="H42" s="33"/>
      <c r="I42" s="33"/>
      <c r="J42" s="33"/>
      <c r="K42" s="62"/>
    </row>
    <row r="43" spans="1:11" s="68" customFormat="1" x14ac:dyDescent="0.2">
      <c r="B43" s="61"/>
      <c r="C43" s="33"/>
      <c r="D43" s="33"/>
      <c r="E43" s="33"/>
      <c r="F43" s="33"/>
      <c r="G43" s="33"/>
      <c r="H43" s="33"/>
      <c r="I43" s="33"/>
      <c r="J43" s="33"/>
      <c r="K43" s="62"/>
    </row>
    <row r="44" spans="1:11" s="68" customFormat="1" x14ac:dyDescent="0.2">
      <c r="B44" s="61"/>
      <c r="C44" s="33"/>
      <c r="D44" s="33"/>
      <c r="E44" s="33"/>
      <c r="F44" s="33"/>
      <c r="G44" s="33"/>
      <c r="H44" s="33"/>
      <c r="I44" s="33"/>
      <c r="J44" s="33"/>
      <c r="K44" s="62"/>
    </row>
    <row r="45" spans="1:11" s="68" customFormat="1" x14ac:dyDescent="0.2">
      <c r="B45" s="61"/>
      <c r="C45" s="33"/>
      <c r="D45" s="33"/>
      <c r="E45" s="33"/>
      <c r="F45" s="33"/>
      <c r="G45" s="33"/>
      <c r="H45" s="33"/>
      <c r="I45" s="33"/>
      <c r="J45" s="33"/>
      <c r="K45" s="62"/>
    </row>
    <row r="46" spans="1:11" s="68" customFormat="1" x14ac:dyDescent="0.2">
      <c r="B46" s="61"/>
      <c r="C46" s="33"/>
      <c r="D46" s="33"/>
      <c r="E46" s="33"/>
      <c r="F46" s="33"/>
      <c r="G46" s="33"/>
      <c r="H46" s="33"/>
      <c r="I46" s="33"/>
      <c r="J46" s="33"/>
      <c r="K46" s="62"/>
    </row>
    <row r="47" spans="1:11" s="12" customFormat="1" ht="13.5" thickBot="1" x14ac:dyDescent="0.25">
      <c r="B47" s="63"/>
      <c r="C47" s="64"/>
      <c r="D47" s="64"/>
      <c r="E47" s="64"/>
      <c r="F47" s="64"/>
      <c r="G47" s="64"/>
      <c r="H47" s="64"/>
      <c r="I47" s="64"/>
      <c r="J47" s="64"/>
      <c r="K47" s="65"/>
    </row>
    <row r="48" spans="1:11" s="12" customFormat="1" ht="15" x14ac:dyDescent="0.2">
      <c r="B48" s="77" t="s">
        <v>0</v>
      </c>
      <c r="C48" s="108" t="s">
        <v>27</v>
      </c>
      <c r="D48" s="108"/>
      <c r="E48" s="108"/>
      <c r="F48" s="109"/>
      <c r="G48" s="33"/>
      <c r="H48" s="110" t="s">
        <v>1</v>
      </c>
      <c r="I48" s="111"/>
      <c r="J48" s="111"/>
      <c r="K48"/>
    </row>
    <row r="49" spans="1:11" s="12" customFormat="1" ht="14.25" x14ac:dyDescent="0.2">
      <c r="B49" s="69" t="s">
        <v>2</v>
      </c>
      <c r="C49" s="112"/>
      <c r="D49" s="112"/>
      <c r="E49" s="112"/>
      <c r="F49" s="113"/>
      <c r="G49" s="33"/>
      <c r="H49" s="114">
        <f>H2</f>
        <v>0</v>
      </c>
      <c r="I49" s="115"/>
      <c r="J49" s="116"/>
      <c r="K49"/>
    </row>
    <row r="50" spans="1:11" s="12" customFormat="1" ht="14.25" x14ac:dyDescent="0.2">
      <c r="B50" s="70" t="s">
        <v>3</v>
      </c>
      <c r="C50" s="112" t="str">
        <f>C3</f>
        <v>Nome Cognome</v>
      </c>
      <c r="D50" s="112"/>
      <c r="E50" s="112"/>
      <c r="F50" s="113"/>
      <c r="G50" s="33"/>
      <c r="H50" s="117"/>
      <c r="I50" s="118"/>
      <c r="J50" s="119"/>
      <c r="K50"/>
    </row>
    <row r="51" spans="1:11" s="12" customFormat="1" ht="14.25" x14ac:dyDescent="0.2">
      <c r="B51" s="71" t="s">
        <v>4</v>
      </c>
      <c r="C51" s="120" t="str">
        <f>C4</f>
        <v>D</v>
      </c>
      <c r="D51" s="120"/>
      <c r="E51" s="120"/>
      <c r="F51" s="121"/>
      <c r="G51" s="33"/>
      <c r="H51" s="33"/>
      <c r="I51" s="33"/>
      <c r="J51" s="33"/>
      <c r="K51"/>
    </row>
    <row r="52" spans="1:11" s="12" customFormat="1" ht="15" thickBot="1" x14ac:dyDescent="0.25">
      <c r="B52" s="72" t="s">
        <v>5</v>
      </c>
      <c r="C52" s="164" t="str">
        <f>C5</f>
        <v>Istruttore Direttivo/Amministrativo/tecnico/contabile</v>
      </c>
      <c r="D52" s="164"/>
      <c r="E52" s="164"/>
      <c r="F52" s="165"/>
      <c r="G52" s="33"/>
      <c r="H52" s="33"/>
      <c r="I52" s="33"/>
      <c r="J52" s="33"/>
      <c r="K52"/>
    </row>
    <row r="53" spans="1:11" s="12" customFormat="1" ht="13.5" thickBot="1" x14ac:dyDescent="0.25">
      <c r="B53" s="61"/>
      <c r="C53" s="33"/>
      <c r="D53" s="33"/>
      <c r="E53" s="33"/>
      <c r="F53" s="33"/>
      <c r="G53" s="33"/>
      <c r="H53" s="33"/>
      <c r="I53" s="33"/>
      <c r="J53" s="33"/>
      <c r="K53"/>
    </row>
    <row r="54" spans="1:11" ht="43.15" customHeight="1" thickBot="1" x14ac:dyDescent="0.25">
      <c r="A54" s="9"/>
      <c r="B54" s="73" t="s">
        <v>23</v>
      </c>
      <c r="C54" s="74" t="s">
        <v>45</v>
      </c>
      <c r="D54" s="148" t="s">
        <v>22</v>
      </c>
      <c r="E54" s="148"/>
      <c r="F54" s="148"/>
      <c r="G54" s="149"/>
      <c r="H54" s="150">
        <v>0.4</v>
      </c>
      <c r="I54" s="151"/>
      <c r="J54" s="152"/>
    </row>
    <row r="55" spans="1:11" ht="35.25" customHeight="1" thickBot="1" x14ac:dyDescent="0.25">
      <c r="A55" s="8"/>
      <c r="B55" s="47" t="s">
        <v>37</v>
      </c>
      <c r="C55" s="92">
        <v>10</v>
      </c>
      <c r="D55" s="50">
        <v>1</v>
      </c>
      <c r="E55" s="50">
        <v>2</v>
      </c>
      <c r="F55" s="50">
        <v>3</v>
      </c>
      <c r="G55" s="51">
        <v>4</v>
      </c>
      <c r="H55" s="52">
        <v>5</v>
      </c>
      <c r="I55" s="52">
        <v>6</v>
      </c>
      <c r="J55" s="53">
        <v>7</v>
      </c>
      <c r="K55" s="26">
        <f>SUM(D59:J59)/3</f>
        <v>0</v>
      </c>
    </row>
    <row r="56" spans="1:11" ht="35.25" customHeight="1" x14ac:dyDescent="0.2">
      <c r="A56" s="8"/>
      <c r="B56" s="137" t="s">
        <v>94</v>
      </c>
      <c r="C56" s="137"/>
      <c r="D56" s="27"/>
      <c r="E56" s="27"/>
      <c r="F56" s="27"/>
      <c r="G56" s="28"/>
      <c r="H56" s="24"/>
      <c r="I56" s="24"/>
      <c r="J56" s="24"/>
    </row>
    <row r="57" spans="1:11" ht="35.25" customHeight="1" x14ac:dyDescent="0.2">
      <c r="A57" s="8"/>
      <c r="B57" s="137" t="s">
        <v>91</v>
      </c>
      <c r="C57" s="137"/>
      <c r="D57" s="27"/>
      <c r="E57" s="27"/>
      <c r="F57" s="27"/>
      <c r="G57" s="28"/>
      <c r="H57" s="24"/>
      <c r="I57" s="24"/>
      <c r="J57" s="24"/>
    </row>
    <row r="58" spans="1:11" ht="42.75" customHeight="1" thickBot="1" x14ac:dyDescent="0.25">
      <c r="A58" s="8"/>
      <c r="B58" s="137" t="s">
        <v>95</v>
      </c>
      <c r="C58" s="137"/>
      <c r="D58" s="27"/>
      <c r="E58" s="27"/>
      <c r="F58" s="27"/>
      <c r="G58" s="28"/>
      <c r="H58" s="24"/>
      <c r="I58" s="24"/>
      <c r="J58" s="24"/>
    </row>
    <row r="59" spans="1:11" ht="13.15" hidden="1" customHeight="1" thickBot="1" x14ac:dyDescent="0.25">
      <c r="A59" s="8"/>
      <c r="B59" s="139"/>
      <c r="C59" s="139"/>
      <c r="D59" s="34">
        <f>((IF(D56="X",D55,"0")+(IF(D57="X",D55,"0")+IF(D58="X",D55,"0"))))</f>
        <v>0</v>
      </c>
      <c r="E59" s="34">
        <f t="shared" ref="E59:J59" si="3">((IF(E56="X",E55,"0")+(IF(E57="X",E55,"0")+IF(E58="X",E55,"0"))))</f>
        <v>0</v>
      </c>
      <c r="F59" s="34">
        <f t="shared" si="3"/>
        <v>0</v>
      </c>
      <c r="G59" s="35">
        <f t="shared" si="3"/>
        <v>0</v>
      </c>
      <c r="H59" s="36">
        <f t="shared" si="3"/>
        <v>0</v>
      </c>
      <c r="I59" s="36">
        <f t="shared" si="3"/>
        <v>0</v>
      </c>
      <c r="J59" s="36">
        <f t="shared" si="3"/>
        <v>0</v>
      </c>
    </row>
    <row r="60" spans="1:11" ht="35.25" customHeight="1" thickBot="1" x14ac:dyDescent="0.25">
      <c r="A60" s="8"/>
      <c r="B60" s="49" t="s">
        <v>43</v>
      </c>
      <c r="C60" s="90">
        <v>10</v>
      </c>
      <c r="D60" s="50">
        <v>1</v>
      </c>
      <c r="E60" s="50">
        <v>2</v>
      </c>
      <c r="F60" s="50">
        <v>3</v>
      </c>
      <c r="G60" s="51">
        <v>4</v>
      </c>
      <c r="H60" s="52">
        <v>5</v>
      </c>
      <c r="I60" s="52">
        <v>6</v>
      </c>
      <c r="J60" s="53">
        <v>7</v>
      </c>
      <c r="K60" s="26">
        <f>SUM(D64:J64)/3</f>
        <v>0</v>
      </c>
    </row>
    <row r="61" spans="1:11" ht="35.1" customHeight="1" x14ac:dyDescent="0.2">
      <c r="A61" s="8"/>
      <c r="B61" s="166" t="s">
        <v>46</v>
      </c>
      <c r="C61" s="166"/>
      <c r="D61" s="31"/>
      <c r="E61" s="31"/>
      <c r="F61" s="31"/>
      <c r="G61" s="48"/>
      <c r="H61" s="25"/>
      <c r="I61" s="25"/>
      <c r="J61" s="24"/>
    </row>
    <row r="62" spans="1:11" ht="35.1" customHeight="1" x14ac:dyDescent="0.2">
      <c r="A62" s="8"/>
      <c r="B62" s="167" t="s">
        <v>47</v>
      </c>
      <c r="C62" s="167"/>
      <c r="D62" s="27"/>
      <c r="E62" s="27"/>
      <c r="F62" s="27"/>
      <c r="G62" s="28"/>
      <c r="H62" s="24"/>
      <c r="I62" s="24"/>
      <c r="J62" s="24"/>
    </row>
    <row r="63" spans="1:11" ht="35.1" customHeight="1" thickBot="1" x14ac:dyDescent="0.25">
      <c r="A63" s="8"/>
      <c r="B63" s="137" t="s">
        <v>48</v>
      </c>
      <c r="C63" s="137"/>
      <c r="D63" s="27"/>
      <c r="E63" s="27"/>
      <c r="F63" s="27"/>
      <c r="G63" s="28"/>
      <c r="H63" s="24"/>
      <c r="I63" s="24"/>
      <c r="J63" s="24"/>
    </row>
    <row r="64" spans="1:11" ht="13.5" hidden="1" thickBot="1" x14ac:dyDescent="0.25">
      <c r="A64" s="8"/>
      <c r="B64" s="139"/>
      <c r="C64" s="139"/>
      <c r="D64" s="34">
        <f>((IF(D61="X",D60,"0")+(IF(D62="X",D60,"0")+IF(D63="X",D60,"0"))))</f>
        <v>0</v>
      </c>
      <c r="E64" s="34">
        <f t="shared" ref="E64:J64" si="4">((IF(E61="X",E60,"0")+(IF(E62="X",E60,"0")+IF(E63="X",E60,"0"))))</f>
        <v>0</v>
      </c>
      <c r="F64" s="34">
        <f t="shared" si="4"/>
        <v>0</v>
      </c>
      <c r="G64" s="35">
        <f t="shared" si="4"/>
        <v>0</v>
      </c>
      <c r="H64" s="36">
        <f t="shared" si="4"/>
        <v>0</v>
      </c>
      <c r="I64" s="36">
        <f t="shared" si="4"/>
        <v>0</v>
      </c>
      <c r="J64" s="36">
        <f t="shared" si="4"/>
        <v>0</v>
      </c>
    </row>
    <row r="65" spans="1:11" ht="35.25" customHeight="1" thickBot="1" x14ac:dyDescent="0.25">
      <c r="A65" s="8"/>
      <c r="B65" s="49" t="s">
        <v>25</v>
      </c>
      <c r="C65" s="90">
        <v>9</v>
      </c>
      <c r="D65" s="50">
        <v>1</v>
      </c>
      <c r="E65" s="50">
        <v>2</v>
      </c>
      <c r="F65" s="50">
        <v>3</v>
      </c>
      <c r="G65" s="51">
        <v>4</v>
      </c>
      <c r="H65" s="52">
        <v>5</v>
      </c>
      <c r="I65" s="52">
        <v>6</v>
      </c>
      <c r="J65" s="53">
        <v>7</v>
      </c>
      <c r="K65" s="26">
        <f>SUM(D69:J69)/3</f>
        <v>0</v>
      </c>
    </row>
    <row r="66" spans="1:11" ht="35.1" customHeight="1" x14ac:dyDescent="0.2">
      <c r="A66" s="8"/>
      <c r="B66" s="166" t="s">
        <v>49</v>
      </c>
      <c r="C66" s="166"/>
      <c r="D66" s="31"/>
      <c r="E66" s="31"/>
      <c r="F66" s="31"/>
      <c r="G66" s="48"/>
      <c r="H66" s="25"/>
      <c r="I66" s="25"/>
      <c r="J66" s="24"/>
    </row>
    <row r="67" spans="1:11" ht="35.1" customHeight="1" x14ac:dyDescent="0.2">
      <c r="A67" s="8"/>
      <c r="B67" s="137" t="s">
        <v>50</v>
      </c>
      <c r="C67" s="137"/>
      <c r="D67" s="27"/>
      <c r="E67" s="27"/>
      <c r="F67" s="27"/>
      <c r="G67" s="28"/>
      <c r="H67" s="24"/>
      <c r="I67" s="24"/>
      <c r="J67" s="24"/>
    </row>
    <row r="68" spans="1:11" ht="35.1" customHeight="1" thickBot="1" x14ac:dyDescent="0.25">
      <c r="A68" s="8"/>
      <c r="B68" s="137" t="s">
        <v>51</v>
      </c>
      <c r="C68" s="137"/>
      <c r="D68" s="27"/>
      <c r="E68" s="27"/>
      <c r="F68" s="27"/>
      <c r="G68" s="28"/>
      <c r="H68" s="24"/>
      <c r="I68" s="24"/>
      <c r="J68" s="24"/>
    </row>
    <row r="69" spans="1:11" ht="12" hidden="1" customHeight="1" thickBot="1" x14ac:dyDescent="0.25">
      <c r="A69" s="8"/>
      <c r="B69" s="139"/>
      <c r="C69" s="139"/>
      <c r="D69" s="34">
        <f t="shared" ref="D69:J69" si="5">((IF(D66="X",D65,"0")+IF(D67="X",D65,"0")+(IF(D68="X",D65,"0"))))</f>
        <v>0</v>
      </c>
      <c r="E69" s="34">
        <f t="shared" si="5"/>
        <v>0</v>
      </c>
      <c r="F69" s="34">
        <f t="shared" si="5"/>
        <v>0</v>
      </c>
      <c r="G69" s="35">
        <f t="shared" si="5"/>
        <v>0</v>
      </c>
      <c r="H69" s="36">
        <f t="shared" si="5"/>
        <v>0</v>
      </c>
      <c r="I69" s="36">
        <f t="shared" si="5"/>
        <v>0</v>
      </c>
      <c r="J69" s="36">
        <f t="shared" si="5"/>
        <v>0</v>
      </c>
    </row>
    <row r="70" spans="1:11" ht="35.25" customHeight="1" thickBot="1" x14ac:dyDescent="0.25">
      <c r="A70" s="8"/>
      <c r="B70" s="49" t="s">
        <v>38</v>
      </c>
      <c r="C70" s="90">
        <v>11</v>
      </c>
      <c r="D70" s="50">
        <v>1</v>
      </c>
      <c r="E70" s="50">
        <v>2</v>
      </c>
      <c r="F70" s="50">
        <v>3</v>
      </c>
      <c r="G70" s="51">
        <v>4</v>
      </c>
      <c r="H70" s="52">
        <v>5</v>
      </c>
      <c r="I70" s="52">
        <v>6</v>
      </c>
      <c r="J70" s="53">
        <v>7</v>
      </c>
      <c r="K70" s="26">
        <f>SUM(D75:J75)/4</f>
        <v>0</v>
      </c>
    </row>
    <row r="71" spans="1:11" ht="35.1" customHeight="1" x14ac:dyDescent="0.2">
      <c r="A71" s="8"/>
      <c r="B71" s="100" t="s">
        <v>54</v>
      </c>
      <c r="C71" s="101"/>
      <c r="D71" s="31"/>
      <c r="E71" s="31"/>
      <c r="F71" s="31"/>
      <c r="G71" s="48"/>
      <c r="H71" s="25"/>
      <c r="I71" s="25"/>
      <c r="J71" s="24"/>
    </row>
    <row r="72" spans="1:11" ht="35.1" customHeight="1" x14ac:dyDescent="0.2">
      <c r="A72" s="8"/>
      <c r="B72" s="167" t="s">
        <v>74</v>
      </c>
      <c r="C72" s="167"/>
      <c r="D72" s="27"/>
      <c r="E72" s="27"/>
      <c r="F72" s="27"/>
      <c r="G72" s="28"/>
      <c r="H72" s="24"/>
      <c r="I72" s="24"/>
      <c r="J72" s="24"/>
    </row>
    <row r="73" spans="1:11" ht="35.1" customHeight="1" x14ac:dyDescent="0.2">
      <c r="A73" s="8"/>
      <c r="B73" s="167" t="s">
        <v>53</v>
      </c>
      <c r="C73" s="167"/>
      <c r="D73" s="27"/>
      <c r="E73" s="27"/>
      <c r="F73" s="27"/>
      <c r="G73" s="28"/>
      <c r="H73" s="24"/>
      <c r="I73" s="24"/>
      <c r="J73" s="24"/>
    </row>
    <row r="74" spans="1:11" ht="34.5" customHeight="1" thickBot="1" x14ac:dyDescent="0.25">
      <c r="A74" s="8"/>
      <c r="B74" s="167" t="s">
        <v>52</v>
      </c>
      <c r="C74" s="167"/>
      <c r="D74" s="82"/>
      <c r="E74" s="82"/>
      <c r="F74" s="82"/>
      <c r="G74" s="83"/>
      <c r="H74" s="84"/>
      <c r="I74" s="84"/>
      <c r="J74" s="84"/>
    </row>
    <row r="75" spans="1:11" ht="13.5" hidden="1" thickBot="1" x14ac:dyDescent="0.25">
      <c r="A75" s="8"/>
      <c r="B75" s="139"/>
      <c r="C75" s="139"/>
      <c r="D75" s="34">
        <f>((IF(D71="X",D70,"0")+IF(D72="X",D70,"0")+(IF(D73="X",D70,"0")+(IF(D74="X",D70,"0")))))</f>
        <v>0</v>
      </c>
      <c r="E75" s="34">
        <f t="shared" ref="E75" si="6">((IF(E71="X",E70,"0")+IF(E72="X",E70,"0")+(IF(E73="X",E70,"0")+(IF(E74="X",E70,"0")))))</f>
        <v>0</v>
      </c>
      <c r="F75" s="34">
        <f>((IF(F71="X",F70,"0")+IF(F72="X",F70,"0")+(IF(F73="X",F70,"0")+(IF(F74="X",F70,"0")))))</f>
        <v>0</v>
      </c>
      <c r="G75" s="35">
        <f>((IF(G71="X",G70,"0")+IF(G72="X",G70,"0")+(IF(G73="X",G70,"0")+(IF(G74="X",G70,"0")))))</f>
        <v>0</v>
      </c>
      <c r="H75" s="36">
        <f>((IF(H71="X",H70,"0")+IF(H72="X",H70,"0")+(IF(H73="X",H70,"0")+(IF(H74="X",H70,"0")))))</f>
        <v>0</v>
      </c>
      <c r="I75" s="36">
        <f t="shared" ref="I75" si="7">((IF(I71="X",I70,"0")+IF(I72="X",I70,"0")+(IF(I73="X",I70,"0")+(IF(I74="X",I70,"0")))))</f>
        <v>0</v>
      </c>
      <c r="J75" s="36">
        <f>((IF(J71="X",J70,"0")+IF(J72="X",J70,"0")+(IF(J73="X",J70,"0")+(IF(J74="X",J70,"0")))))</f>
        <v>0</v>
      </c>
    </row>
    <row r="76" spans="1:11" s="12" customFormat="1" ht="45" customHeight="1" thickBot="1" x14ac:dyDescent="0.25">
      <c r="B76" s="60" t="s">
        <v>24</v>
      </c>
      <c r="C76" s="91">
        <f>C55+C60+C65+C70</f>
        <v>40</v>
      </c>
      <c r="D76" s="171">
        <f>K55*C55+K60*C60+K65*C65+K70*C70</f>
        <v>0</v>
      </c>
      <c r="E76" s="172"/>
      <c r="F76" s="172"/>
      <c r="G76" s="172"/>
      <c r="H76" s="173">
        <f>D76/(C76*7)</f>
        <v>0</v>
      </c>
      <c r="I76" s="174"/>
      <c r="J76" s="174"/>
      <c r="K76" s="175"/>
    </row>
    <row r="77" spans="1:11" ht="13.5" customHeight="1" thickBo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</row>
    <row r="78" spans="1:11" s="12" customFormat="1" ht="39" hidden="1" customHeight="1" thickBot="1" x14ac:dyDescent="0.25">
      <c r="C78" s="54"/>
      <c r="D78" s="55"/>
      <c r="E78" s="56"/>
      <c r="F78" s="57"/>
      <c r="G78" s="58"/>
      <c r="H78" s="58"/>
      <c r="I78" s="58"/>
      <c r="J78" s="59"/>
    </row>
    <row r="79" spans="1:11" s="12" customFormat="1" ht="36" customHeight="1" thickBot="1" x14ac:dyDescent="0.25">
      <c r="B79" s="75" t="s">
        <v>39</v>
      </c>
      <c r="C79" s="176">
        <f>H39</f>
        <v>0</v>
      </c>
      <c r="D79" s="177"/>
      <c r="E79" s="178" t="s">
        <v>32</v>
      </c>
      <c r="F79" s="178"/>
      <c r="G79" s="179"/>
      <c r="H79" s="182">
        <f>(C79*H29)+(C80*H54)</f>
        <v>0</v>
      </c>
      <c r="I79" s="183"/>
      <c r="J79" s="183"/>
      <c r="K79" s="184"/>
    </row>
    <row r="80" spans="1:11" s="12" customFormat="1" ht="36.75" customHeight="1" thickBot="1" x14ac:dyDescent="0.25">
      <c r="B80" s="76" t="s">
        <v>26</v>
      </c>
      <c r="C80" s="173">
        <f>H76</f>
        <v>0</v>
      </c>
      <c r="D80" s="175"/>
      <c r="E80" s="180"/>
      <c r="F80" s="180"/>
      <c r="G80" s="181"/>
      <c r="H80" s="185"/>
      <c r="I80" s="186"/>
      <c r="J80" s="186"/>
      <c r="K80" s="187"/>
    </row>
    <row r="81" spans="1:12" ht="13.5" hidden="1" thickBot="1" x14ac:dyDescent="0.25">
      <c r="A81" s="10" t="s">
        <v>8</v>
      </c>
      <c r="B81" s="11"/>
      <c r="C81" s="12"/>
      <c r="D81" s="12"/>
      <c r="E81" s="12"/>
      <c r="F81" s="12"/>
      <c r="G81" s="12"/>
      <c r="H81" s="12"/>
      <c r="I81" s="12"/>
      <c r="J81" s="12"/>
    </row>
    <row r="82" spans="1:12" ht="13.5" thickBot="1" x14ac:dyDescent="0.25">
      <c r="A82" s="10"/>
      <c r="B82" s="156" t="s">
        <v>9</v>
      </c>
      <c r="C82" s="157"/>
      <c r="D82" s="157"/>
      <c r="E82" s="157"/>
      <c r="F82" s="157"/>
      <c r="G82" s="157"/>
      <c r="H82" s="157"/>
      <c r="I82" s="157"/>
      <c r="J82" s="157"/>
      <c r="K82" s="158"/>
    </row>
    <row r="83" spans="1:12" ht="37.5" customHeight="1" x14ac:dyDescent="0.2">
      <c r="A83" t="s">
        <v>10</v>
      </c>
      <c r="B83" s="159" t="s">
        <v>29</v>
      </c>
      <c r="C83" s="160"/>
      <c r="D83" s="160"/>
      <c r="E83" s="160"/>
      <c r="F83" s="160"/>
      <c r="G83" s="160"/>
      <c r="H83" s="160"/>
      <c r="I83" s="160"/>
      <c r="J83" s="160"/>
      <c r="K83" s="161"/>
    </row>
    <row r="84" spans="1:12" x14ac:dyDescent="0.2">
      <c r="A84" s="10" t="s">
        <v>11</v>
      </c>
      <c r="B84" s="61"/>
      <c r="C84" s="33"/>
      <c r="D84" s="33"/>
      <c r="E84" s="33"/>
      <c r="F84" s="33"/>
      <c r="G84" s="33"/>
      <c r="H84" s="33"/>
      <c r="I84" s="33"/>
      <c r="J84" s="33"/>
      <c r="K84" s="62"/>
    </row>
    <row r="85" spans="1:12" x14ac:dyDescent="0.2">
      <c r="A85" s="10" t="s">
        <v>12</v>
      </c>
      <c r="B85" s="61"/>
      <c r="C85" s="33"/>
      <c r="D85" s="33"/>
      <c r="E85" s="33"/>
      <c r="F85" s="33"/>
      <c r="G85" s="33"/>
      <c r="H85" s="33"/>
      <c r="I85" s="33"/>
      <c r="J85" s="33"/>
      <c r="K85" s="62"/>
    </row>
    <row r="86" spans="1:12" x14ac:dyDescent="0.2">
      <c r="A86" s="10" t="s">
        <v>13</v>
      </c>
      <c r="B86" s="61"/>
      <c r="C86" s="33"/>
      <c r="D86" s="33"/>
      <c r="E86" s="33"/>
      <c r="F86" s="33"/>
      <c r="G86" s="33"/>
      <c r="H86" s="33"/>
      <c r="I86" s="33"/>
      <c r="J86" s="33"/>
      <c r="K86" s="62"/>
    </row>
    <row r="87" spans="1:12" x14ac:dyDescent="0.2">
      <c r="A87" s="10" t="s">
        <v>14</v>
      </c>
      <c r="B87" s="61"/>
      <c r="C87" s="33"/>
      <c r="D87" s="33"/>
      <c r="E87" s="33"/>
      <c r="F87" s="33"/>
      <c r="G87" s="33"/>
      <c r="H87" s="33"/>
      <c r="I87" s="33"/>
      <c r="J87" s="33"/>
      <c r="K87" s="62"/>
    </row>
    <row r="88" spans="1:12" x14ac:dyDescent="0.2">
      <c r="A88" s="10" t="s">
        <v>15</v>
      </c>
      <c r="B88" s="61"/>
      <c r="C88" s="33"/>
      <c r="D88" s="33"/>
      <c r="E88" s="33"/>
      <c r="F88" s="33"/>
      <c r="G88" s="33"/>
      <c r="H88" s="33"/>
      <c r="I88" s="33"/>
      <c r="J88" s="33"/>
      <c r="K88" s="62"/>
    </row>
    <row r="89" spans="1:12" ht="13.5" thickBot="1" x14ac:dyDescent="0.25">
      <c r="A89" s="10" t="s">
        <v>16</v>
      </c>
      <c r="B89" s="63"/>
      <c r="C89" s="64"/>
      <c r="D89" s="64"/>
      <c r="E89" s="64"/>
      <c r="F89" s="64"/>
      <c r="G89" s="64"/>
      <c r="H89" s="64"/>
      <c r="I89" s="64"/>
      <c r="J89" s="64"/>
      <c r="K89" s="65"/>
    </row>
    <row r="90" spans="1:12" x14ac:dyDescent="0.2">
      <c r="A90" t="s">
        <v>17</v>
      </c>
    </row>
    <row r="91" spans="1:12" hidden="1" x14ac:dyDescent="0.2"/>
    <row r="92" spans="1:12" hidden="1" x14ac:dyDescent="0.2">
      <c r="B92" s="168" t="s">
        <v>18</v>
      </c>
      <c r="C92" s="169"/>
      <c r="D92" s="169"/>
      <c r="E92" s="169"/>
      <c r="F92" s="169"/>
      <c r="G92" s="169"/>
      <c r="H92" s="169"/>
      <c r="I92" s="169"/>
      <c r="J92" s="169"/>
      <c r="K92" s="170"/>
    </row>
    <row r="93" spans="1:12" ht="13.5" hidden="1" thickBot="1" x14ac:dyDescent="0.25">
      <c r="B93" s="13" t="s">
        <v>19</v>
      </c>
      <c r="C93" s="14" t="e">
        <f>((IF(#REF!="","0",1)*#REF!)+(IF(#REF!="","0",1)*#REF!)+(IF(#REF!="","0",1)*#REF!))</f>
        <v>#REF!</v>
      </c>
      <c r="D93" s="15" t="e">
        <f>((IF(#REF!="","0",2)*#REF!)+(IF(#REF!="","0",2)*#REF!)+(IF(#REF!="","0",2)*#REF!))</f>
        <v>#REF!</v>
      </c>
      <c r="E93" s="15" t="e">
        <f>((IF(#REF!="","0",3)*#REF!)+(IF(#REF!="","0",3)*#REF!)+(IF(#REF!="","0",3)*#REF!))</f>
        <v>#REF!</v>
      </c>
      <c r="F93" s="15" t="e">
        <f>((IF(#REF!="","0",4)*#REF!)+(IF(#REF!="","0",4)*#REF!)+(IF(#REF!="","0",4)*#REF!))</f>
        <v>#REF!</v>
      </c>
      <c r="G93" s="15" t="e">
        <f>((IF(#REF!="","0",5)*#REF!)+(IF(#REF!="","0",5)*#REF!)+(IF(#REF!="","0",5)*#REF!))</f>
        <v>#REF!</v>
      </c>
      <c r="H93" s="15" t="e">
        <f>((IF(#REF!="","0",6)*#REF!)+(IF(#REF!="","0",6)*#REF!)+(IF(#REF!="","0",6)*#REF!))</f>
        <v>#REF!</v>
      </c>
      <c r="I93" s="16" t="e">
        <f>((IF(#REF!="","0",7)*#REF!)+(IF(#REF!="","0",7)*#REF!)+(IF(#REF!="","0",7)*#REF!))</f>
        <v>#REF!</v>
      </c>
      <c r="J93" t="e">
        <f>SUM(C93:I93)</f>
        <v>#REF!</v>
      </c>
      <c r="K93" s="17" t="e">
        <f>J93/350</f>
        <v>#REF!</v>
      </c>
      <c r="L93" s="18"/>
    </row>
    <row r="94" spans="1:12" ht="13.5" hidden="1" thickBot="1" x14ac:dyDescent="0.25">
      <c r="B94" s="13" t="s">
        <v>20</v>
      </c>
      <c r="C94" s="19" t="e">
        <f>((IF(#REF!="","0",1)*#REF!)+(IF(#REF!="","0",1)*#REF!)+(IF(#REF!="","0",1)*#REF!)+(IF(#REF!="","0",1)*#REF!)+(IF(#REF!="","0",1)*#REF!)+(IF(#REF!="","0",1)*#REF!)+(IF(#REF!="","0",1)*#REF!))</f>
        <v>#REF!</v>
      </c>
      <c r="D94" s="19" t="e">
        <f>((IF(#REF!="","0",2)*#REF!)+(IF(#REF!="","0",2)*#REF!)+(IF(#REF!="","0",2)*#REF!)+(IF(#REF!="","0",2)*#REF!)+(IF(#REF!="","0",2)*#REF!)+(IF(#REF!="","0",2)*#REF!)+(IF(#REF!="","0",2)*#REF!))</f>
        <v>#REF!</v>
      </c>
      <c r="E94" s="19" t="e">
        <f>((IF(#REF!="","0",3)*#REF!)+(IF(#REF!="","0",3)*#REF!)+(IF(#REF!="","0",3)*#REF!)+(IF(#REF!="","0",3)*#REF!)+(IF(#REF!="","0",3)*#REF!)+(IF(#REF!="","0",3)*#REF!)+(IF(#REF!="","0",3)*#REF!))</f>
        <v>#REF!</v>
      </c>
      <c r="F94" s="19" t="e">
        <f>((IF(#REF!="","0",4)*#REF!)+(IF(#REF!="","0",4)*#REF!)+(IF(#REF!="","0",4)*#REF!)+(IF(#REF!="","0",4)*#REF!)+(IF(#REF!="","0",4)*#REF!)+(IF(#REF!="","0",4)*#REF!)+(IF(#REF!="","0",4)*#REF!))</f>
        <v>#REF!</v>
      </c>
      <c r="G94" s="19" t="e">
        <f>((IF(#REF!="","0",5)*#REF!)+(IF(#REF!="","0",5)*#REF!)+(IF(#REF!="","0",5)*#REF!)+(IF(#REF!="","0",5)*#REF!)+(IF(#REF!="","0",5)*#REF!)+(IF(#REF!="","0",5)*#REF!)+(IF(#REF!="","0",5)*#REF!))</f>
        <v>#REF!</v>
      </c>
      <c r="H94" s="19" t="e">
        <f>((IF(#REF!="","0",6)*#REF!)+(IF(#REF!="","0",6)*#REF!)+(IF(#REF!="","0",6)*#REF!)+(IF(#REF!="","0",6)*#REF!)+(IF(#REF!="","0",6)*#REF!)+(IF(#REF!="","0",6)*#REF!)+(IF(#REF!="","0",6)*#REF!))</f>
        <v>#REF!</v>
      </c>
      <c r="I94" s="19" t="e">
        <f>((IF(#REF!="","0",7)*#REF!)+(IF(#REF!="","0",7)*#REF!)+(IF(#REF!="","0",7)*#REF!)+(IF(#REF!="","0",7)*#REF!)+(IF(#REF!="","0",7)*#REF!)+(IF(#REF!="","0",7)*#REF!)+(IF(#REF!="","0",7)*#REF!))</f>
        <v>#REF!</v>
      </c>
      <c r="J94" s="20" t="e">
        <f>SUM(C94:I94)</f>
        <v>#REF!</v>
      </c>
      <c r="K94" s="17" t="e">
        <f>J94/350</f>
        <v>#REF!</v>
      </c>
      <c r="L94" s="18"/>
    </row>
    <row r="95" spans="1:12" ht="13.5" hidden="1" thickBot="1" x14ac:dyDescent="0.25">
      <c r="B95" s="21"/>
      <c r="C95" s="22"/>
      <c r="D95" s="22"/>
      <c r="E95" s="22"/>
      <c r="F95" s="22"/>
      <c r="G95" s="22"/>
      <c r="H95" s="22"/>
      <c r="I95" s="22"/>
      <c r="J95" s="22" t="e">
        <f>SUM(J93:J94)</f>
        <v>#REF!</v>
      </c>
      <c r="K95" s="23" t="e">
        <f>IF(J95&lt;490,0,J95/700)</f>
        <v>#REF!</v>
      </c>
      <c r="L95" s="18"/>
    </row>
  </sheetData>
  <mergeCells count="104">
    <mergeCell ref="B82:K82"/>
    <mergeCell ref="B83:K83"/>
    <mergeCell ref="B92:K92"/>
    <mergeCell ref="B72:C72"/>
    <mergeCell ref="B73:C73"/>
    <mergeCell ref="B75:C75"/>
    <mergeCell ref="D76:G76"/>
    <mergeCell ref="H76:K76"/>
    <mergeCell ref="C79:D79"/>
    <mergeCell ref="E79:G80"/>
    <mergeCell ref="H79:K80"/>
    <mergeCell ref="C80:D80"/>
    <mergeCell ref="B74:C74"/>
    <mergeCell ref="B68:C68"/>
    <mergeCell ref="B69:C69"/>
    <mergeCell ref="B66:C66"/>
    <mergeCell ref="B67:C67"/>
    <mergeCell ref="B58:C58"/>
    <mergeCell ref="B59:C59"/>
    <mergeCell ref="B61:C61"/>
    <mergeCell ref="B62:C62"/>
    <mergeCell ref="B63:C63"/>
    <mergeCell ref="B64:C64"/>
    <mergeCell ref="D54:G54"/>
    <mergeCell ref="H54:J54"/>
    <mergeCell ref="B56:C56"/>
    <mergeCell ref="B57:C57"/>
    <mergeCell ref="H39:K39"/>
    <mergeCell ref="B40:K40"/>
    <mergeCell ref="B41:K41"/>
    <mergeCell ref="C48:F48"/>
    <mergeCell ref="H48:J48"/>
    <mergeCell ref="C49:F49"/>
    <mergeCell ref="H49:J50"/>
    <mergeCell ref="C50:F50"/>
    <mergeCell ref="D39:G39"/>
    <mergeCell ref="C51:F51"/>
    <mergeCell ref="C52:F52"/>
    <mergeCell ref="B35:C35"/>
    <mergeCell ref="B37:C37"/>
    <mergeCell ref="B38:C38"/>
    <mergeCell ref="B28:C28"/>
    <mergeCell ref="D28:F28"/>
    <mergeCell ref="G28:H28"/>
    <mergeCell ref="B26:F26"/>
    <mergeCell ref="B27:F27"/>
    <mergeCell ref="I28:J28"/>
    <mergeCell ref="I25:J25"/>
    <mergeCell ref="B23:F23"/>
    <mergeCell ref="B24:F24"/>
    <mergeCell ref="B25:F25"/>
    <mergeCell ref="D29:G29"/>
    <mergeCell ref="H29:J29"/>
    <mergeCell ref="B31:C31"/>
    <mergeCell ref="B32:C32"/>
    <mergeCell ref="B34:C34"/>
    <mergeCell ref="G26:H26"/>
    <mergeCell ref="I26:J26"/>
    <mergeCell ref="C1:F1"/>
    <mergeCell ref="H1:J1"/>
    <mergeCell ref="C2:F2"/>
    <mergeCell ref="H2:J3"/>
    <mergeCell ref="C3:F3"/>
    <mergeCell ref="C4:F4"/>
    <mergeCell ref="B15:F15"/>
    <mergeCell ref="B8:F8"/>
    <mergeCell ref="B9:F9"/>
    <mergeCell ref="B10:F10"/>
    <mergeCell ref="B11:F11"/>
    <mergeCell ref="B12:F12"/>
    <mergeCell ref="B13:F13"/>
    <mergeCell ref="B14:F14"/>
    <mergeCell ref="G8:H8"/>
    <mergeCell ref="I8:J8"/>
    <mergeCell ref="C5:F5"/>
    <mergeCell ref="B7:F7"/>
    <mergeCell ref="G7:H7"/>
    <mergeCell ref="I7:J7"/>
    <mergeCell ref="G15:H15"/>
    <mergeCell ref="I15:J15"/>
    <mergeCell ref="I18:J18"/>
    <mergeCell ref="I19:J19"/>
    <mergeCell ref="I16:J16"/>
    <mergeCell ref="I17:J17"/>
    <mergeCell ref="B16:F16"/>
    <mergeCell ref="B17:F17"/>
    <mergeCell ref="B18:F18"/>
    <mergeCell ref="B19:F19"/>
    <mergeCell ref="B71:C71"/>
    <mergeCell ref="G27:H27"/>
    <mergeCell ref="I27:J27"/>
    <mergeCell ref="I20:J20"/>
    <mergeCell ref="I21:J21"/>
    <mergeCell ref="B20:F20"/>
    <mergeCell ref="B21:F21"/>
    <mergeCell ref="B22:C22"/>
    <mergeCell ref="D22:F22"/>
    <mergeCell ref="G22:H22"/>
    <mergeCell ref="I22:J22"/>
    <mergeCell ref="G23:H23"/>
    <mergeCell ref="I23:J23"/>
    <mergeCell ref="G24:H24"/>
    <mergeCell ref="I24:J24"/>
    <mergeCell ref="G25:H25"/>
  </mergeCells>
  <pageMargins left="0.78740157480314965" right="0.39370078740157483" top="0.59055118110236227" bottom="0.51181102362204722" header="0.23622047244094491" footer="0.31496062992125984"/>
  <pageSetup paperSize="9" scale="70" orientation="portrait" r:id="rId1"/>
  <headerFooter alignWithMargins="0">
    <oddHeader>&amp;L&amp;"Tahoma,Corsivo"&amp;11COMUNE DI BUSCA&amp;C&amp;"Tahoma,Grassetto"&amp;11SCHEDA DI VALUTAZIONE DELLA
 PERFORMANCE INDIVIDUALE</oddHeader>
    <oddFooter>&amp;LFirma compilatore:&amp;CFirma interessato:&amp;RData compilazione</oddFooter>
  </headerFooter>
  <rowBreaks count="1" manualBreakCount="1">
    <brk id="47" min="1" max="10" man="1"/>
  </rowBreaks>
  <colBreaks count="1" manualBreakCount="1">
    <brk id="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9"/>
  <sheetViews>
    <sheetView tabSelected="1" topLeftCell="A33" workbookViewId="0">
      <selection activeCell="B52" sqref="B52:E52"/>
    </sheetView>
  </sheetViews>
  <sheetFormatPr defaultRowHeight="12.75" x14ac:dyDescent="0.2"/>
  <cols>
    <col min="1" max="1" width="48" customWidth="1"/>
    <col min="2" max="2" width="27" customWidth="1"/>
    <col min="3" max="3" width="6.42578125" customWidth="1"/>
    <col min="4" max="4" width="6.7109375" customWidth="1"/>
    <col min="5" max="5" width="7.140625" customWidth="1"/>
    <col min="6" max="9" width="6.7109375" customWidth="1"/>
    <col min="10" max="10" width="12.42578125" customWidth="1"/>
  </cols>
  <sheetData>
    <row r="1" spans="1:10" ht="15" x14ac:dyDescent="0.2">
      <c r="A1" s="77" t="s">
        <v>0</v>
      </c>
      <c r="B1" s="108" t="s">
        <v>27</v>
      </c>
      <c r="C1" s="108"/>
      <c r="D1" s="108"/>
      <c r="E1" s="109"/>
      <c r="F1" s="1"/>
      <c r="G1" s="110" t="s">
        <v>1</v>
      </c>
      <c r="H1" s="111"/>
      <c r="I1" s="111"/>
    </row>
    <row r="2" spans="1:10" ht="14.25" x14ac:dyDescent="0.2">
      <c r="A2" s="69" t="s">
        <v>2</v>
      </c>
      <c r="B2" s="112"/>
      <c r="C2" s="112"/>
      <c r="D2" s="112"/>
      <c r="E2" s="113"/>
      <c r="F2" s="3"/>
      <c r="G2" s="114"/>
      <c r="H2" s="115"/>
      <c r="I2" s="116"/>
    </row>
    <row r="3" spans="1:10" ht="15" x14ac:dyDescent="0.2">
      <c r="A3" s="70" t="s">
        <v>3</v>
      </c>
      <c r="B3" s="112" t="s">
        <v>28</v>
      </c>
      <c r="C3" s="112"/>
      <c r="D3" s="112"/>
      <c r="E3" s="113"/>
      <c r="F3" s="4"/>
      <c r="G3" s="117"/>
      <c r="H3" s="118"/>
      <c r="I3" s="119"/>
    </row>
    <row r="4" spans="1:10" ht="15" x14ac:dyDescent="0.2">
      <c r="A4" s="71" t="s">
        <v>4</v>
      </c>
      <c r="B4" s="120" t="s">
        <v>96</v>
      </c>
      <c r="C4" s="120"/>
      <c r="D4" s="120"/>
      <c r="E4" s="121"/>
      <c r="F4" s="4"/>
      <c r="G4" s="4"/>
      <c r="H4" s="4"/>
      <c r="I4" s="5"/>
    </row>
    <row r="5" spans="1:10" ht="15.75" thickBot="1" x14ac:dyDescent="0.25">
      <c r="A5" s="72" t="s">
        <v>5</v>
      </c>
      <c r="B5" s="125" t="s">
        <v>102</v>
      </c>
      <c r="C5" s="125"/>
      <c r="D5" s="125"/>
      <c r="E5" s="126"/>
      <c r="F5" s="4"/>
      <c r="G5" s="4"/>
      <c r="H5" s="4"/>
      <c r="I5" s="4"/>
    </row>
    <row r="6" spans="1:10" ht="15.75" thickBot="1" x14ac:dyDescent="0.25">
      <c r="A6" s="85"/>
      <c r="B6" s="86"/>
      <c r="C6" s="86"/>
      <c r="D6" s="86"/>
      <c r="E6" s="86"/>
      <c r="F6" s="4"/>
      <c r="G6" s="4"/>
      <c r="H6" s="4"/>
      <c r="I6" s="4"/>
    </row>
    <row r="7" spans="1:10" ht="26.25" customHeight="1" x14ac:dyDescent="0.2">
      <c r="A7" s="127" t="s">
        <v>31</v>
      </c>
      <c r="B7" s="128"/>
      <c r="C7" s="128"/>
      <c r="D7" s="128"/>
      <c r="E7" s="128"/>
      <c r="F7" s="129"/>
      <c r="G7" s="130"/>
      <c r="H7" s="129" t="s">
        <v>6</v>
      </c>
      <c r="I7" s="131"/>
    </row>
    <row r="8" spans="1:10" x14ac:dyDescent="0.2">
      <c r="A8" s="122" t="s">
        <v>33</v>
      </c>
      <c r="B8" s="123"/>
      <c r="C8" s="123"/>
      <c r="D8" s="123"/>
      <c r="E8" s="124"/>
      <c r="F8" s="105"/>
      <c r="G8" s="105"/>
      <c r="H8" s="106"/>
      <c r="I8" s="107"/>
    </row>
    <row r="9" spans="1:10" x14ac:dyDescent="0.2">
      <c r="A9" s="97">
        <v>1</v>
      </c>
      <c r="B9" s="98"/>
      <c r="C9" s="98"/>
      <c r="D9" s="98"/>
      <c r="E9" s="99"/>
      <c r="F9" s="78"/>
      <c r="G9" s="79"/>
      <c r="H9" s="78"/>
      <c r="I9" s="80"/>
      <c r="J9" s="81"/>
    </row>
    <row r="10" spans="1:10" x14ac:dyDescent="0.2">
      <c r="A10" s="97">
        <v>2</v>
      </c>
      <c r="B10" s="98"/>
      <c r="C10" s="98"/>
      <c r="D10" s="98"/>
      <c r="E10" s="99"/>
      <c r="F10" s="78"/>
      <c r="G10" s="79"/>
      <c r="H10" s="78"/>
      <c r="I10" s="80"/>
    </row>
    <row r="11" spans="1:10" x14ac:dyDescent="0.2">
      <c r="A11" s="97">
        <v>3</v>
      </c>
      <c r="B11" s="98"/>
      <c r="C11" s="98"/>
      <c r="D11" s="98"/>
      <c r="E11" s="99"/>
      <c r="F11" s="78"/>
      <c r="G11" s="79"/>
      <c r="H11" s="78"/>
      <c r="I11" s="80"/>
    </row>
    <row r="12" spans="1:10" x14ac:dyDescent="0.2">
      <c r="A12" s="97"/>
      <c r="B12" s="98"/>
      <c r="C12" s="98"/>
      <c r="D12" s="98"/>
      <c r="E12" s="99"/>
      <c r="F12" s="78"/>
      <c r="G12" s="79"/>
      <c r="H12" s="78"/>
      <c r="I12" s="80"/>
    </row>
    <row r="13" spans="1:10" x14ac:dyDescent="0.2">
      <c r="A13" s="97"/>
      <c r="B13" s="98"/>
      <c r="C13" s="98"/>
      <c r="D13" s="98"/>
      <c r="E13" s="99"/>
      <c r="F13" s="78"/>
      <c r="G13" s="79"/>
      <c r="H13" s="78"/>
      <c r="I13" s="80"/>
    </row>
    <row r="14" spans="1:10" x14ac:dyDescent="0.2">
      <c r="A14" s="97"/>
      <c r="B14" s="98"/>
      <c r="C14" s="98"/>
      <c r="D14" s="98"/>
      <c r="E14" s="99"/>
      <c r="F14" s="78"/>
      <c r="G14" s="79"/>
      <c r="H14" s="78"/>
      <c r="I14" s="80"/>
    </row>
    <row r="15" spans="1:10" x14ac:dyDescent="0.2">
      <c r="A15" s="122" t="s">
        <v>36</v>
      </c>
      <c r="B15" s="123"/>
      <c r="C15" s="123"/>
      <c r="D15" s="123"/>
      <c r="E15" s="124"/>
      <c r="F15" s="105"/>
      <c r="G15" s="105"/>
      <c r="H15" s="106"/>
      <c r="I15" s="107"/>
      <c r="J15" s="6"/>
    </row>
    <row r="16" spans="1:10" x14ac:dyDescent="0.2">
      <c r="A16" s="97">
        <v>1</v>
      </c>
      <c r="B16" s="98"/>
      <c r="C16" s="98"/>
      <c r="D16" s="98"/>
      <c r="E16" s="99"/>
      <c r="F16" s="78"/>
      <c r="G16" s="79"/>
      <c r="H16" s="95"/>
      <c r="I16" s="96"/>
    </row>
    <row r="17" spans="1:10" x14ac:dyDescent="0.2">
      <c r="A17" s="97">
        <v>2</v>
      </c>
      <c r="B17" s="98"/>
      <c r="C17" s="98"/>
      <c r="D17" s="98"/>
      <c r="E17" s="99"/>
      <c r="F17" s="78"/>
      <c r="G17" s="79"/>
      <c r="H17" s="95"/>
      <c r="I17" s="96"/>
    </row>
    <row r="18" spans="1:10" x14ac:dyDescent="0.2">
      <c r="A18" s="97">
        <v>3</v>
      </c>
      <c r="B18" s="98"/>
      <c r="C18" s="98"/>
      <c r="D18" s="98"/>
      <c r="E18" s="99"/>
      <c r="F18" s="78"/>
      <c r="G18" s="79"/>
      <c r="H18" s="95"/>
      <c r="I18" s="96"/>
    </row>
    <row r="19" spans="1:10" x14ac:dyDescent="0.2">
      <c r="A19" s="97"/>
      <c r="B19" s="98"/>
      <c r="C19" s="98"/>
      <c r="D19" s="98"/>
      <c r="E19" s="99"/>
      <c r="F19" s="78"/>
      <c r="G19" s="79"/>
      <c r="H19" s="95"/>
      <c r="I19" s="96"/>
    </row>
    <row r="20" spans="1:10" x14ac:dyDescent="0.2">
      <c r="A20" s="97"/>
      <c r="B20" s="98"/>
      <c r="C20" s="98"/>
      <c r="D20" s="98"/>
      <c r="E20" s="99"/>
      <c r="F20" s="78"/>
      <c r="G20" s="79"/>
      <c r="H20" s="95"/>
      <c r="I20" s="96"/>
    </row>
    <row r="21" spans="1:10" x14ac:dyDescent="0.2">
      <c r="A21" s="97"/>
      <c r="B21" s="98"/>
      <c r="C21" s="98"/>
      <c r="D21" s="98"/>
      <c r="E21" s="99"/>
      <c r="F21" s="78"/>
      <c r="G21" s="79"/>
      <c r="H21" s="95"/>
      <c r="I21" s="96"/>
    </row>
    <row r="22" spans="1:10" x14ac:dyDescent="0.2">
      <c r="A22" s="102" t="s">
        <v>34</v>
      </c>
      <c r="B22" s="103"/>
      <c r="C22" s="104" t="s">
        <v>7</v>
      </c>
      <c r="D22" s="104"/>
      <c r="E22" s="104"/>
      <c r="F22" s="105" t="s">
        <v>35</v>
      </c>
      <c r="G22" s="105"/>
      <c r="H22" s="106" t="s">
        <v>6</v>
      </c>
      <c r="I22" s="107"/>
    </row>
    <row r="23" spans="1:10" x14ac:dyDescent="0.2">
      <c r="A23" s="97">
        <v>1</v>
      </c>
      <c r="B23" s="98"/>
      <c r="C23" s="98"/>
      <c r="D23" s="98"/>
      <c r="E23" s="99"/>
      <c r="F23" s="95"/>
      <c r="G23" s="96"/>
      <c r="H23" s="95"/>
      <c r="I23" s="96"/>
    </row>
    <row r="24" spans="1:10" x14ac:dyDescent="0.2">
      <c r="A24" s="97">
        <v>2</v>
      </c>
      <c r="B24" s="98"/>
      <c r="C24" s="98"/>
      <c r="D24" s="98"/>
      <c r="E24" s="99"/>
      <c r="F24" s="95"/>
      <c r="G24" s="96"/>
      <c r="H24" s="95"/>
      <c r="I24" s="96"/>
    </row>
    <row r="25" spans="1:10" x14ac:dyDescent="0.2">
      <c r="A25" s="97">
        <v>3</v>
      </c>
      <c r="B25" s="98"/>
      <c r="C25" s="98"/>
      <c r="D25" s="98"/>
      <c r="E25" s="99"/>
      <c r="F25" s="95"/>
      <c r="G25" s="96"/>
      <c r="H25" s="95"/>
      <c r="I25" s="96"/>
    </row>
    <row r="26" spans="1:10" x14ac:dyDescent="0.2">
      <c r="A26" s="144"/>
      <c r="B26" s="145"/>
      <c r="C26" s="145"/>
      <c r="D26" s="145"/>
      <c r="E26" s="146"/>
      <c r="F26" s="95"/>
      <c r="G26" s="96"/>
      <c r="H26" s="95"/>
      <c r="I26" s="96"/>
    </row>
    <row r="27" spans="1:10" x14ac:dyDescent="0.2">
      <c r="A27" s="144"/>
      <c r="B27" s="145"/>
      <c r="C27" s="145"/>
      <c r="D27" s="145"/>
      <c r="E27" s="146"/>
      <c r="F27" s="95"/>
      <c r="G27" s="96"/>
      <c r="H27" s="95"/>
      <c r="I27" s="96"/>
    </row>
    <row r="28" spans="1:10" ht="13.5" thickBot="1" x14ac:dyDescent="0.25">
      <c r="A28" s="140"/>
      <c r="B28" s="141"/>
      <c r="C28" s="142"/>
      <c r="D28" s="142"/>
      <c r="E28" s="142"/>
      <c r="F28" s="143"/>
      <c r="G28" s="143"/>
      <c r="H28" s="147"/>
      <c r="I28" s="147"/>
    </row>
    <row r="29" spans="1:10" ht="21.75" thickBot="1" x14ac:dyDescent="0.25">
      <c r="A29" s="38" t="s">
        <v>40</v>
      </c>
      <c r="B29" s="39" t="s">
        <v>44</v>
      </c>
      <c r="C29" s="132" t="s">
        <v>22</v>
      </c>
      <c r="D29" s="132"/>
      <c r="E29" s="132"/>
      <c r="F29" s="133"/>
      <c r="G29" s="134">
        <v>0.6</v>
      </c>
      <c r="H29" s="135"/>
      <c r="I29" s="136"/>
    </row>
    <row r="30" spans="1:10" ht="13.5" thickBot="1" x14ac:dyDescent="0.25">
      <c r="A30" s="42" t="s">
        <v>33</v>
      </c>
      <c r="B30" s="43">
        <v>20</v>
      </c>
      <c r="C30" s="44">
        <v>1</v>
      </c>
      <c r="D30" s="44">
        <v>2</v>
      </c>
      <c r="E30" s="44">
        <v>3</v>
      </c>
      <c r="F30" s="45">
        <v>4</v>
      </c>
      <c r="G30" s="46">
        <v>5</v>
      </c>
      <c r="H30" s="46">
        <v>6</v>
      </c>
      <c r="I30" s="46">
        <v>7</v>
      </c>
      <c r="J30" s="37">
        <f>SUM(C32:I32)</f>
        <v>0</v>
      </c>
    </row>
    <row r="31" spans="1:10" x14ac:dyDescent="0.2">
      <c r="A31" s="137"/>
      <c r="B31" s="137"/>
      <c r="C31" s="27"/>
      <c r="D31" s="27"/>
      <c r="E31" s="27"/>
      <c r="F31" s="28"/>
      <c r="G31" s="24"/>
      <c r="H31" s="24"/>
      <c r="I31" s="24"/>
    </row>
    <row r="32" spans="1:10" ht="13.5" thickBot="1" x14ac:dyDescent="0.25">
      <c r="A32" s="138"/>
      <c r="B32" s="138"/>
      <c r="C32" s="29" t="str">
        <f>((IF(C31="X",C30,"0")))</f>
        <v>0</v>
      </c>
      <c r="D32" s="29" t="str">
        <f>((IF(D31="X",D30,"0")))</f>
        <v>0</v>
      </c>
      <c r="E32" s="29" t="str">
        <f>((IF(E31="X",E30,"0")))</f>
        <v>0</v>
      </c>
      <c r="F32" s="30" t="str">
        <f>((IF(F31="X",F30,"0")))</f>
        <v>0</v>
      </c>
      <c r="G32" s="32" t="str">
        <f>(IF(G31="X",G30,"0"))</f>
        <v>0</v>
      </c>
      <c r="H32" s="32" t="str">
        <f>(IF(H31="X",H30,"0"))</f>
        <v>0</v>
      </c>
      <c r="I32" s="32" t="str">
        <f>(IF(I31="X",I30,"0"))</f>
        <v>0</v>
      </c>
    </row>
    <row r="33" spans="1:10" ht="13.5" thickBot="1" x14ac:dyDescent="0.25">
      <c r="A33" s="40" t="s">
        <v>36</v>
      </c>
      <c r="B33" s="41">
        <v>20</v>
      </c>
      <c r="C33" s="44">
        <v>1</v>
      </c>
      <c r="D33" s="44">
        <v>2</v>
      </c>
      <c r="E33" s="44">
        <v>3</v>
      </c>
      <c r="F33" s="45">
        <v>4</v>
      </c>
      <c r="G33" s="46">
        <v>5</v>
      </c>
      <c r="H33" s="46">
        <v>6</v>
      </c>
      <c r="I33" s="46">
        <v>7</v>
      </c>
      <c r="J33" s="37">
        <f>SUM(C35:I35)</f>
        <v>0</v>
      </c>
    </row>
    <row r="34" spans="1:10" x14ac:dyDescent="0.2">
      <c r="A34" s="137"/>
      <c r="B34" s="137"/>
      <c r="C34" s="27"/>
      <c r="D34" s="27"/>
      <c r="E34" s="27"/>
      <c r="F34" s="28"/>
      <c r="G34" s="24"/>
      <c r="H34" s="24"/>
      <c r="I34" s="24"/>
    </row>
    <row r="35" spans="1:10" ht="13.5" thickBot="1" x14ac:dyDescent="0.25">
      <c r="A35" s="138"/>
      <c r="B35" s="138"/>
      <c r="C35" s="29" t="str">
        <f>((IF(C34="X",C33,"0")))</f>
        <v>0</v>
      </c>
      <c r="D35" s="29" t="str">
        <f t="shared" ref="D35" si="0">((IF(D34="X",D33,"0")))</f>
        <v>0</v>
      </c>
      <c r="E35" s="29" t="str">
        <f>((IF(E34="X",E33,"0")))</f>
        <v>0</v>
      </c>
      <c r="F35" s="30" t="str">
        <f>((IF(F34="X",F33,"0")))</f>
        <v>0</v>
      </c>
      <c r="G35" s="32" t="str">
        <f>((IF(G34="X",G33,"0")))</f>
        <v>0</v>
      </c>
      <c r="H35" s="32" t="str">
        <f>((IF(H34="X",H33,"0")))</f>
        <v>0</v>
      </c>
      <c r="I35" s="32" t="str">
        <f>((IF(I34="X",I33,"0")))</f>
        <v>0</v>
      </c>
    </row>
    <row r="36" spans="1:10" ht="13.5" thickBot="1" x14ac:dyDescent="0.25">
      <c r="A36" s="40" t="s">
        <v>34</v>
      </c>
      <c r="B36" s="41">
        <v>20</v>
      </c>
      <c r="C36" s="44">
        <v>1</v>
      </c>
      <c r="D36" s="44">
        <v>2</v>
      </c>
      <c r="E36" s="44">
        <v>3</v>
      </c>
      <c r="F36" s="45">
        <v>4</v>
      </c>
      <c r="G36" s="46">
        <v>5</v>
      </c>
      <c r="H36" s="46">
        <v>6</v>
      </c>
      <c r="I36" s="46">
        <v>7</v>
      </c>
      <c r="J36" s="37">
        <f>SUM(C38:I38)</f>
        <v>0</v>
      </c>
    </row>
    <row r="37" spans="1:10" x14ac:dyDescent="0.2">
      <c r="A37" s="137"/>
      <c r="B37" s="137"/>
      <c r="C37" s="27"/>
      <c r="D37" s="27"/>
      <c r="E37" s="27"/>
      <c r="F37" s="28"/>
      <c r="G37" s="24"/>
      <c r="H37" s="24"/>
      <c r="I37" s="24"/>
    </row>
    <row r="38" spans="1:10" ht="13.5" thickBot="1" x14ac:dyDescent="0.25">
      <c r="A38" s="139"/>
      <c r="B38" s="139"/>
      <c r="C38" s="34" t="str">
        <f>((IF(C37="X",C36,"0")))</f>
        <v>0</v>
      </c>
      <c r="D38" s="34" t="str">
        <f t="shared" ref="D38:E38" si="1">((IF(D37="X",D36,"0")))</f>
        <v>0</v>
      </c>
      <c r="E38" s="34" t="str">
        <f t="shared" si="1"/>
        <v>0</v>
      </c>
      <c r="F38" s="35" t="str">
        <f>((IF(F37="X",F36,"0")))</f>
        <v>0</v>
      </c>
      <c r="G38" s="36" t="str">
        <f>((IF(G37="X",G36,"0")))</f>
        <v>0</v>
      </c>
      <c r="H38" s="36" t="str">
        <f t="shared" ref="H38:I38" si="2">((IF(H37="X",H36,"0")))</f>
        <v>0</v>
      </c>
      <c r="I38" s="36" t="str">
        <f t="shared" si="2"/>
        <v>0</v>
      </c>
    </row>
    <row r="39" spans="1:10" ht="18.75" thickBot="1" x14ac:dyDescent="0.25">
      <c r="A39" s="66" t="s">
        <v>41</v>
      </c>
      <c r="B39" s="67">
        <f>B36+B33+B30</f>
        <v>60</v>
      </c>
      <c r="C39" s="162">
        <f>(J30*B30)+(J33*B33)+(J36*B36)</f>
        <v>0</v>
      </c>
      <c r="D39" s="163"/>
      <c r="E39" s="163"/>
      <c r="F39" s="163"/>
      <c r="G39" s="153">
        <f>C39/(B39*7)</f>
        <v>0</v>
      </c>
      <c r="H39" s="154"/>
      <c r="I39" s="154"/>
      <c r="J39" s="155"/>
    </row>
    <row r="40" spans="1:10" ht="13.5" thickBot="1" x14ac:dyDescent="0.25">
      <c r="A40" s="156" t="s">
        <v>9</v>
      </c>
      <c r="B40" s="157"/>
      <c r="C40" s="157"/>
      <c r="D40" s="157"/>
      <c r="E40" s="157"/>
      <c r="F40" s="157"/>
      <c r="G40" s="157"/>
      <c r="H40" s="157"/>
      <c r="I40" s="157"/>
      <c r="J40" s="158"/>
    </row>
    <row r="41" spans="1:10" x14ac:dyDescent="0.2">
      <c r="A41" s="159" t="s">
        <v>30</v>
      </c>
      <c r="B41" s="160"/>
      <c r="C41" s="160"/>
      <c r="D41" s="160"/>
      <c r="E41" s="160"/>
      <c r="F41" s="160"/>
      <c r="G41" s="160"/>
      <c r="H41" s="160"/>
      <c r="I41" s="160"/>
      <c r="J41" s="161"/>
    </row>
    <row r="42" spans="1:10" x14ac:dyDescent="0.2">
      <c r="A42" s="61"/>
      <c r="B42" s="33"/>
      <c r="C42" s="33"/>
      <c r="D42" s="33"/>
      <c r="E42" s="33"/>
      <c r="F42" s="33"/>
      <c r="G42" s="33"/>
      <c r="H42" s="33"/>
      <c r="I42" s="33"/>
      <c r="J42" s="62"/>
    </row>
    <row r="43" spans="1:10" x14ac:dyDescent="0.2">
      <c r="A43" s="61"/>
      <c r="B43" s="33"/>
      <c r="C43" s="33"/>
      <c r="D43" s="33"/>
      <c r="E43" s="33"/>
      <c r="F43" s="33"/>
      <c r="G43" s="33"/>
      <c r="H43" s="33"/>
      <c r="I43" s="33"/>
      <c r="J43" s="62"/>
    </row>
    <row r="44" spans="1:10" x14ac:dyDescent="0.2">
      <c r="A44" s="61"/>
      <c r="B44" s="33"/>
      <c r="C44" s="33"/>
      <c r="D44" s="33"/>
      <c r="E44" s="33"/>
      <c r="F44" s="33"/>
      <c r="G44" s="33"/>
      <c r="H44" s="33"/>
      <c r="I44" s="33"/>
      <c r="J44" s="62"/>
    </row>
    <row r="45" spans="1:10" x14ac:dyDescent="0.2">
      <c r="A45" s="61"/>
      <c r="B45" s="33"/>
      <c r="C45" s="33"/>
      <c r="D45" s="33"/>
      <c r="E45" s="33"/>
      <c r="F45" s="33"/>
      <c r="G45" s="33"/>
      <c r="H45" s="33"/>
      <c r="I45" s="33"/>
      <c r="J45" s="62"/>
    </row>
    <row r="46" spans="1:10" x14ac:dyDescent="0.2">
      <c r="A46" s="61"/>
      <c r="B46" s="33"/>
      <c r="C46" s="33"/>
      <c r="D46" s="33"/>
      <c r="E46" s="33"/>
      <c r="F46" s="33"/>
      <c r="G46" s="33"/>
      <c r="H46" s="33"/>
      <c r="I46" s="33"/>
      <c r="J46" s="62"/>
    </row>
    <row r="47" spans="1:10" ht="13.5" thickBot="1" x14ac:dyDescent="0.25">
      <c r="A47" s="63"/>
      <c r="B47" s="64"/>
      <c r="C47" s="64"/>
      <c r="D47" s="64"/>
      <c r="E47" s="64"/>
      <c r="F47" s="64"/>
      <c r="G47" s="64"/>
      <c r="H47" s="64"/>
      <c r="I47" s="64"/>
      <c r="J47" s="65"/>
    </row>
    <row r="48" spans="1:10" ht="15" x14ac:dyDescent="0.2">
      <c r="A48" s="77" t="s">
        <v>0</v>
      </c>
      <c r="B48" s="108" t="s">
        <v>27</v>
      </c>
      <c r="C48" s="108"/>
      <c r="D48" s="108"/>
      <c r="E48" s="109"/>
      <c r="F48" s="33"/>
      <c r="G48" s="110" t="s">
        <v>1</v>
      </c>
      <c r="H48" s="111"/>
      <c r="I48" s="111"/>
    </row>
    <row r="49" spans="1:10" ht="14.25" x14ac:dyDescent="0.2">
      <c r="A49" s="69" t="s">
        <v>2</v>
      </c>
      <c r="B49" s="112"/>
      <c r="C49" s="112"/>
      <c r="D49" s="112"/>
      <c r="E49" s="113"/>
      <c r="F49" s="33"/>
      <c r="G49" s="114">
        <f>G2</f>
        <v>0</v>
      </c>
      <c r="H49" s="115"/>
      <c r="I49" s="116"/>
    </row>
    <row r="50" spans="1:10" ht="14.25" x14ac:dyDescent="0.2">
      <c r="A50" s="70" t="s">
        <v>3</v>
      </c>
      <c r="B50" s="112" t="str">
        <f>B3</f>
        <v>Nome Cognome</v>
      </c>
      <c r="C50" s="112"/>
      <c r="D50" s="112"/>
      <c r="E50" s="113"/>
      <c r="F50" s="33"/>
      <c r="G50" s="117"/>
      <c r="H50" s="118"/>
      <c r="I50" s="119"/>
    </row>
    <row r="51" spans="1:10" ht="14.25" x14ac:dyDescent="0.2">
      <c r="A51" s="71" t="s">
        <v>4</v>
      </c>
      <c r="B51" s="120" t="s">
        <v>99</v>
      </c>
      <c r="C51" s="120"/>
      <c r="D51" s="120"/>
      <c r="E51" s="121"/>
      <c r="F51" s="33"/>
      <c r="G51" s="33"/>
      <c r="H51" s="33"/>
      <c r="I51" s="33"/>
    </row>
    <row r="52" spans="1:10" ht="15" customHeight="1" thickBot="1" x14ac:dyDescent="0.25">
      <c r="A52" s="72" t="s">
        <v>5</v>
      </c>
      <c r="B52" s="188" t="s">
        <v>102</v>
      </c>
      <c r="C52" s="189"/>
      <c r="D52" s="189"/>
      <c r="E52" s="190"/>
      <c r="F52" s="33"/>
      <c r="G52" s="33"/>
      <c r="H52" s="33"/>
      <c r="I52" s="33"/>
    </row>
    <row r="53" spans="1:10" ht="13.5" thickBot="1" x14ac:dyDescent="0.25">
      <c r="A53" s="61"/>
      <c r="B53" s="33"/>
      <c r="C53" s="33"/>
      <c r="D53" s="33"/>
      <c r="E53" s="33"/>
      <c r="F53" s="33"/>
      <c r="G53" s="33"/>
      <c r="H53" s="33"/>
      <c r="I53" s="33"/>
    </row>
    <row r="54" spans="1:10" ht="15.75" thickBot="1" x14ac:dyDescent="0.25">
      <c r="A54" s="73" t="s">
        <v>23</v>
      </c>
      <c r="B54" s="74" t="s">
        <v>45</v>
      </c>
      <c r="C54" s="148" t="s">
        <v>22</v>
      </c>
      <c r="D54" s="148"/>
      <c r="E54" s="148"/>
      <c r="F54" s="149"/>
      <c r="G54" s="150">
        <v>0.4</v>
      </c>
      <c r="H54" s="151"/>
      <c r="I54" s="152"/>
    </row>
    <row r="55" spans="1:10" ht="13.5" thickBot="1" x14ac:dyDescent="0.25">
      <c r="A55" s="47" t="s">
        <v>37</v>
      </c>
      <c r="B55" s="92">
        <v>10</v>
      </c>
      <c r="C55" s="50">
        <v>1</v>
      </c>
      <c r="D55" s="50">
        <v>2</v>
      </c>
      <c r="E55" s="50">
        <v>3</v>
      </c>
      <c r="F55" s="51">
        <v>4</v>
      </c>
      <c r="G55" s="52">
        <v>5</v>
      </c>
      <c r="H55" s="52">
        <v>6</v>
      </c>
      <c r="I55" s="53">
        <v>7</v>
      </c>
      <c r="J55" s="26">
        <f>SUM(C59:I59)/3</f>
        <v>0</v>
      </c>
    </row>
    <row r="56" spans="1:10" ht="42" customHeight="1" x14ac:dyDescent="0.2">
      <c r="A56" s="137" t="s">
        <v>94</v>
      </c>
      <c r="B56" s="137"/>
      <c r="C56" s="27"/>
      <c r="D56" s="27"/>
      <c r="E56" s="27"/>
      <c r="F56" s="28"/>
      <c r="G56" s="24"/>
      <c r="H56" s="24"/>
      <c r="I56" s="24"/>
    </row>
    <row r="57" spans="1:10" ht="35.25" customHeight="1" x14ac:dyDescent="0.2">
      <c r="A57" s="137" t="s">
        <v>91</v>
      </c>
      <c r="B57" s="137"/>
      <c r="C57" s="27"/>
      <c r="D57" s="27"/>
      <c r="E57" s="27"/>
      <c r="F57" s="28"/>
      <c r="G57" s="24"/>
      <c r="H57" s="24"/>
      <c r="I57" s="24"/>
    </row>
    <row r="58" spans="1:10" ht="42.75" customHeight="1" x14ac:dyDescent="0.2">
      <c r="A58" s="137" t="s">
        <v>95</v>
      </c>
      <c r="B58" s="137"/>
      <c r="C58" s="27"/>
      <c r="D58" s="27"/>
      <c r="E58" s="27"/>
      <c r="F58" s="28"/>
      <c r="G58" s="24"/>
      <c r="H58" s="24"/>
      <c r="I58" s="24"/>
    </row>
    <row r="59" spans="1:10" ht="13.5" thickBot="1" x14ac:dyDescent="0.25">
      <c r="A59" s="191"/>
      <c r="B59" s="191"/>
      <c r="C59" s="34">
        <f>((IF(C56="X",C55,"0")+(IF(C57="X",C55,"0")+IF(C58="X",C55,"0"))))</f>
        <v>0</v>
      </c>
      <c r="D59" s="34">
        <f t="shared" ref="D59:I59" si="3">((IF(D56="X",D55,"0")+(IF(D57="X",D55,"0")+IF(D58="X",D55,"0"))))</f>
        <v>0</v>
      </c>
      <c r="E59" s="34">
        <f t="shared" si="3"/>
        <v>0</v>
      </c>
      <c r="F59" s="35">
        <f t="shared" si="3"/>
        <v>0</v>
      </c>
      <c r="G59" s="36">
        <f t="shared" si="3"/>
        <v>0</v>
      </c>
      <c r="H59" s="36">
        <f t="shared" si="3"/>
        <v>0</v>
      </c>
      <c r="I59" s="36">
        <f t="shared" si="3"/>
        <v>0</v>
      </c>
    </row>
    <row r="60" spans="1:10" ht="13.5" thickBot="1" x14ac:dyDescent="0.25">
      <c r="A60" s="93" t="s">
        <v>43</v>
      </c>
      <c r="B60" s="94">
        <v>10</v>
      </c>
      <c r="C60" s="50">
        <v>1</v>
      </c>
      <c r="D60" s="50">
        <v>2</v>
      </c>
      <c r="E60" s="50">
        <v>3</v>
      </c>
      <c r="F60" s="51">
        <v>4</v>
      </c>
      <c r="G60" s="52">
        <v>5</v>
      </c>
      <c r="H60" s="52">
        <v>6</v>
      </c>
      <c r="I60" s="53">
        <v>7</v>
      </c>
      <c r="J60" s="26">
        <f>SUM(C64:I64)/3</f>
        <v>0</v>
      </c>
    </row>
    <row r="61" spans="1:10" x14ac:dyDescent="0.2">
      <c r="A61" s="166" t="s">
        <v>46</v>
      </c>
      <c r="B61" s="166"/>
      <c r="C61" s="31"/>
      <c r="D61" s="31"/>
      <c r="E61" s="31"/>
      <c r="F61" s="48"/>
      <c r="G61" s="25"/>
      <c r="H61" s="25"/>
      <c r="I61" s="24"/>
    </row>
    <row r="62" spans="1:10" ht="26.25" customHeight="1" x14ac:dyDescent="0.2">
      <c r="A62" s="167" t="s">
        <v>47</v>
      </c>
      <c r="B62" s="167"/>
      <c r="C62" s="27"/>
      <c r="D62" s="27"/>
      <c r="E62" s="27"/>
      <c r="F62" s="28"/>
      <c r="G62" s="24"/>
      <c r="H62" s="24"/>
      <c r="I62" s="24"/>
    </row>
    <row r="63" spans="1:10" ht="27" customHeight="1" x14ac:dyDescent="0.2">
      <c r="A63" s="137" t="s">
        <v>48</v>
      </c>
      <c r="B63" s="137"/>
      <c r="C63" s="27"/>
      <c r="D63" s="27"/>
      <c r="E63" s="27"/>
      <c r="F63" s="28"/>
      <c r="G63" s="24"/>
      <c r="H63" s="24"/>
      <c r="I63" s="24"/>
    </row>
    <row r="64" spans="1:10" ht="13.5" thickBot="1" x14ac:dyDescent="0.25">
      <c r="A64" s="191"/>
      <c r="B64" s="191"/>
      <c r="C64" s="34">
        <f>((IF(C61="X",C60,"0")+(IF(C62="X",C60,"0")+IF(C63="X",C60,"0"))))</f>
        <v>0</v>
      </c>
      <c r="D64" s="34">
        <f t="shared" ref="D64:I64" si="4">((IF(D61="X",D60,"0")+(IF(D62="X",D60,"0")+IF(D63="X",D60,"0"))))</f>
        <v>0</v>
      </c>
      <c r="E64" s="34">
        <f t="shared" si="4"/>
        <v>0</v>
      </c>
      <c r="F64" s="35">
        <f t="shared" si="4"/>
        <v>0</v>
      </c>
      <c r="G64" s="36">
        <f t="shared" si="4"/>
        <v>0</v>
      </c>
      <c r="H64" s="36">
        <f t="shared" si="4"/>
        <v>0</v>
      </c>
      <c r="I64" s="36">
        <f t="shared" si="4"/>
        <v>0</v>
      </c>
    </row>
    <row r="65" spans="1:10" ht="13.5" thickBot="1" x14ac:dyDescent="0.25">
      <c r="A65" s="93" t="s">
        <v>25</v>
      </c>
      <c r="B65" s="94">
        <v>9</v>
      </c>
      <c r="C65" s="50">
        <v>1</v>
      </c>
      <c r="D65" s="50">
        <v>2</v>
      </c>
      <c r="E65" s="50">
        <v>3</v>
      </c>
      <c r="F65" s="51">
        <v>4</v>
      </c>
      <c r="G65" s="52">
        <v>5</v>
      </c>
      <c r="H65" s="52">
        <v>6</v>
      </c>
      <c r="I65" s="53">
        <v>7</v>
      </c>
      <c r="J65" s="26">
        <f>SUM(C69:I69)/3</f>
        <v>0</v>
      </c>
    </row>
    <row r="66" spans="1:10" ht="28.5" customHeight="1" x14ac:dyDescent="0.2">
      <c r="A66" s="166" t="s">
        <v>49</v>
      </c>
      <c r="B66" s="166"/>
      <c r="C66" s="31"/>
      <c r="D66" s="31"/>
      <c r="E66" s="31"/>
      <c r="F66" s="48"/>
      <c r="G66" s="25"/>
      <c r="H66" s="25"/>
      <c r="I66" s="24"/>
    </row>
    <row r="67" spans="1:10" ht="20.25" customHeight="1" x14ac:dyDescent="0.2">
      <c r="A67" s="137" t="s">
        <v>50</v>
      </c>
      <c r="B67" s="137"/>
      <c r="C67" s="27"/>
      <c r="D67" s="27"/>
      <c r="E67" s="27"/>
      <c r="F67" s="28"/>
      <c r="G67" s="24"/>
      <c r="H67" s="24"/>
      <c r="I67" s="24"/>
    </row>
    <row r="68" spans="1:10" ht="25.5" customHeight="1" x14ac:dyDescent="0.2">
      <c r="A68" s="137" t="s">
        <v>51</v>
      </c>
      <c r="B68" s="137"/>
      <c r="C68" s="27"/>
      <c r="D68" s="27"/>
      <c r="E68" s="27"/>
      <c r="F68" s="28"/>
      <c r="G68" s="24"/>
      <c r="H68" s="24"/>
      <c r="I68" s="24"/>
    </row>
    <row r="69" spans="1:10" ht="13.5" thickBot="1" x14ac:dyDescent="0.25">
      <c r="A69" s="191"/>
      <c r="B69" s="191"/>
      <c r="C69" s="34">
        <f t="shared" ref="C69:I69" si="5">((IF(C66="X",C65,"0")+IF(C67="X",C65,"0")+(IF(C68="X",C65,"0"))))</f>
        <v>0</v>
      </c>
      <c r="D69" s="34">
        <f t="shared" si="5"/>
        <v>0</v>
      </c>
      <c r="E69" s="34">
        <f t="shared" si="5"/>
        <v>0</v>
      </c>
      <c r="F69" s="35">
        <f t="shared" si="5"/>
        <v>0</v>
      </c>
      <c r="G69" s="36">
        <f t="shared" si="5"/>
        <v>0</v>
      </c>
      <c r="H69" s="36">
        <f t="shared" si="5"/>
        <v>0</v>
      </c>
      <c r="I69" s="36">
        <f t="shared" si="5"/>
        <v>0</v>
      </c>
    </row>
    <row r="70" spans="1:10" ht="13.5" thickBot="1" x14ac:dyDescent="0.25">
      <c r="A70" s="93" t="s">
        <v>38</v>
      </c>
      <c r="B70" s="94">
        <v>11</v>
      </c>
      <c r="C70" s="50">
        <v>1</v>
      </c>
      <c r="D70" s="50">
        <v>2</v>
      </c>
      <c r="E70" s="50">
        <v>3</v>
      </c>
      <c r="F70" s="51">
        <v>4</v>
      </c>
      <c r="G70" s="52">
        <v>5</v>
      </c>
      <c r="H70" s="52">
        <v>6</v>
      </c>
      <c r="I70" s="53">
        <v>7</v>
      </c>
      <c r="J70" s="26">
        <f>SUM(C75:I75)/4</f>
        <v>0</v>
      </c>
    </row>
    <row r="71" spans="1:10" ht="26.25" customHeight="1" x14ac:dyDescent="0.2">
      <c r="A71" s="100" t="s">
        <v>54</v>
      </c>
      <c r="B71" s="101"/>
      <c r="C71" s="31"/>
      <c r="D71" s="31"/>
      <c r="E71" s="31"/>
      <c r="F71" s="48"/>
      <c r="G71" s="25"/>
      <c r="H71" s="25"/>
      <c r="I71" s="24"/>
    </row>
    <row r="72" spans="1:10" ht="30.75" customHeight="1" x14ac:dyDescent="0.2">
      <c r="A72" s="167" t="s">
        <v>74</v>
      </c>
      <c r="B72" s="167"/>
      <c r="C72" s="27"/>
      <c r="D72" s="27"/>
      <c r="E72" s="27"/>
      <c r="F72" s="28"/>
      <c r="G72" s="24"/>
      <c r="H72" s="24"/>
      <c r="I72" s="24"/>
    </row>
    <row r="73" spans="1:10" ht="28.5" customHeight="1" x14ac:dyDescent="0.2">
      <c r="A73" s="167" t="s">
        <v>53</v>
      </c>
      <c r="B73" s="167"/>
      <c r="C73" s="27"/>
      <c r="D73" s="27"/>
      <c r="E73" s="27"/>
      <c r="F73" s="28"/>
      <c r="G73" s="24"/>
      <c r="H73" s="24"/>
      <c r="I73" s="24"/>
    </row>
    <row r="74" spans="1:10" ht="20.25" customHeight="1" x14ac:dyDescent="0.2">
      <c r="A74" s="167" t="s">
        <v>52</v>
      </c>
      <c r="B74" s="167"/>
      <c r="C74" s="82"/>
      <c r="D74" s="82"/>
      <c r="E74" s="82"/>
      <c r="F74" s="83"/>
      <c r="G74" s="84"/>
      <c r="H74" s="84"/>
      <c r="I74" s="84"/>
    </row>
    <row r="75" spans="1:10" ht="13.5" thickBot="1" x14ac:dyDescent="0.25">
      <c r="A75" s="191"/>
      <c r="B75" s="191"/>
      <c r="C75" s="34">
        <f>((IF(C71="X",C70,"0")+IF(C72="X",C70,"0")+(IF(C73="X",C70,"0")+(IF(C74="X",C70,"0")))))</f>
        <v>0</v>
      </c>
      <c r="D75" s="34">
        <f t="shared" ref="D75" si="6">((IF(D71="X",D70,"0")+IF(D72="X",D70,"0")+(IF(D73="X",D70,"0")+(IF(D74="X",D70,"0")))))</f>
        <v>0</v>
      </c>
      <c r="E75" s="34">
        <f>((IF(E71="X",E70,"0")+IF(E72="X",E70,"0")+(IF(E73="X",E70,"0")+(IF(E74="X",E70,"0")))))</f>
        <v>0</v>
      </c>
      <c r="F75" s="35">
        <f>((IF(F71="X",F70,"0")+IF(F72="X",F70,"0")+(IF(F73="X",F70,"0")+(IF(F74="X",F70,"0")))))</f>
        <v>0</v>
      </c>
      <c r="G75" s="36">
        <f>((IF(G71="X",G70,"0")+IF(G72="X",G70,"0")+(IF(G73="X",G70,"0")+(IF(G74="X",G70,"0")))))</f>
        <v>0</v>
      </c>
      <c r="H75" s="36">
        <f t="shared" ref="H75" si="7">((IF(H71="X",H70,"0")+IF(H72="X",H70,"0")+(IF(H73="X",H70,"0")+(IF(H74="X",H70,"0")))))</f>
        <v>0</v>
      </c>
      <c r="I75" s="36">
        <f>((IF(I71="X",I70,"0")+IF(I72="X",I70,"0")+(IF(I73="X",I70,"0")+(IF(I74="X",I70,"0")))))</f>
        <v>0</v>
      </c>
    </row>
    <row r="76" spans="1:10" ht="18.75" thickBot="1" x14ac:dyDescent="0.25">
      <c r="A76" s="60" t="s">
        <v>24</v>
      </c>
      <c r="B76" s="91">
        <f>B55+B60+B65+B70</f>
        <v>40</v>
      </c>
      <c r="C76" s="171">
        <f>J55*B55+J60*B60+J65*B65+J70*B70</f>
        <v>0</v>
      </c>
      <c r="D76" s="172"/>
      <c r="E76" s="172"/>
      <c r="F76" s="172"/>
      <c r="G76" s="173">
        <f>C76/(B76*7)</f>
        <v>0</v>
      </c>
      <c r="H76" s="174"/>
      <c r="I76" s="174"/>
      <c r="J76" s="175"/>
    </row>
    <row r="77" spans="1:10" x14ac:dyDescent="0.2">
      <c r="A77" s="33"/>
      <c r="B77" s="33"/>
      <c r="C77" s="33"/>
      <c r="D77" s="33"/>
      <c r="E77" s="33"/>
      <c r="F77" s="33"/>
      <c r="G77" s="33"/>
      <c r="H77" s="33"/>
      <c r="I77" s="33"/>
    </row>
    <row r="78" spans="1:10" ht="13.5" thickBot="1" x14ac:dyDescent="0.25">
      <c r="A78" s="12"/>
      <c r="B78" s="54"/>
      <c r="C78" s="55"/>
      <c r="D78" s="56"/>
      <c r="E78" s="57"/>
      <c r="F78" s="58"/>
      <c r="G78" s="58"/>
      <c r="H78" s="58"/>
      <c r="I78" s="59"/>
      <c r="J78" s="12"/>
    </row>
    <row r="79" spans="1:10" ht="18.75" thickBot="1" x14ac:dyDescent="0.25">
      <c r="A79" s="75" t="s">
        <v>39</v>
      </c>
      <c r="B79" s="176">
        <f>G39</f>
        <v>0</v>
      </c>
      <c r="C79" s="177"/>
      <c r="D79" s="178" t="s">
        <v>32</v>
      </c>
      <c r="E79" s="178"/>
      <c r="F79" s="179"/>
      <c r="G79" s="182">
        <f>(B79*G29)+(B80*G54)</f>
        <v>0</v>
      </c>
      <c r="H79" s="183"/>
      <c r="I79" s="183"/>
      <c r="J79" s="184"/>
    </row>
    <row r="80" spans="1:10" ht="18.75" thickBot="1" x14ac:dyDescent="0.25">
      <c r="A80" s="76" t="s">
        <v>26</v>
      </c>
      <c r="B80" s="173">
        <f>G76</f>
        <v>0</v>
      </c>
      <c r="C80" s="175"/>
      <c r="D80" s="180"/>
      <c r="E80" s="180"/>
      <c r="F80" s="181"/>
      <c r="G80" s="185"/>
      <c r="H80" s="186"/>
      <c r="I80" s="186"/>
      <c r="J80" s="187"/>
    </row>
    <row r="81" spans="1:10" ht="13.5" thickBot="1" x14ac:dyDescent="0.25">
      <c r="A81" s="11"/>
      <c r="B81" s="12"/>
      <c r="C81" s="12"/>
      <c r="D81" s="12"/>
      <c r="E81" s="12"/>
      <c r="F81" s="12"/>
      <c r="G81" s="12"/>
      <c r="H81" s="12"/>
      <c r="I81" s="12"/>
    </row>
    <row r="82" spans="1:10" ht="13.5" thickBot="1" x14ac:dyDescent="0.25">
      <c r="A82" s="156" t="s">
        <v>9</v>
      </c>
      <c r="B82" s="157"/>
      <c r="C82" s="157"/>
      <c r="D82" s="157"/>
      <c r="E82" s="157"/>
      <c r="F82" s="157"/>
      <c r="G82" s="157"/>
      <c r="H82" s="157"/>
      <c r="I82" s="157"/>
      <c r="J82" s="158"/>
    </row>
    <row r="83" spans="1:10" x14ac:dyDescent="0.2">
      <c r="A83" s="159" t="s">
        <v>29</v>
      </c>
      <c r="B83" s="160"/>
      <c r="C83" s="160"/>
      <c r="D83" s="160"/>
      <c r="E83" s="160"/>
      <c r="F83" s="160"/>
      <c r="G83" s="160"/>
      <c r="H83" s="160"/>
      <c r="I83" s="160"/>
      <c r="J83" s="161"/>
    </row>
    <row r="84" spans="1:10" x14ac:dyDescent="0.2">
      <c r="A84" s="61"/>
      <c r="B84" s="33"/>
      <c r="C84" s="33"/>
      <c r="D84" s="33"/>
      <c r="E84" s="33"/>
      <c r="F84" s="33"/>
      <c r="G84" s="33"/>
      <c r="H84" s="33"/>
      <c r="I84" s="33"/>
      <c r="J84" s="62"/>
    </row>
    <row r="85" spans="1:10" x14ac:dyDescent="0.2">
      <c r="A85" s="61"/>
      <c r="B85" s="33"/>
      <c r="C85" s="33"/>
      <c r="D85" s="33"/>
      <c r="E85" s="33"/>
      <c r="F85" s="33"/>
      <c r="G85" s="33"/>
      <c r="H85" s="33"/>
      <c r="I85" s="33"/>
      <c r="J85" s="62"/>
    </row>
    <row r="86" spans="1:10" x14ac:dyDescent="0.2">
      <c r="A86" s="61"/>
      <c r="B86" s="33"/>
      <c r="C86" s="33"/>
      <c r="D86" s="33"/>
      <c r="E86" s="33"/>
      <c r="F86" s="33"/>
      <c r="G86" s="33"/>
      <c r="H86" s="33"/>
      <c r="I86" s="33"/>
      <c r="J86" s="62"/>
    </row>
    <row r="87" spans="1:10" x14ac:dyDescent="0.2">
      <c r="A87" s="61"/>
      <c r="B87" s="33"/>
      <c r="C87" s="33"/>
      <c r="D87" s="33"/>
      <c r="E87" s="33"/>
      <c r="F87" s="33"/>
      <c r="G87" s="33"/>
      <c r="H87" s="33"/>
      <c r="I87" s="33"/>
      <c r="J87" s="62"/>
    </row>
    <row r="88" spans="1:10" x14ac:dyDescent="0.2">
      <c r="A88" s="61"/>
      <c r="B88" s="33"/>
      <c r="C88" s="33"/>
      <c r="D88" s="33"/>
      <c r="E88" s="33"/>
      <c r="F88" s="33"/>
      <c r="G88" s="33"/>
      <c r="H88" s="33"/>
      <c r="I88" s="33"/>
      <c r="J88" s="62"/>
    </row>
    <row r="89" spans="1:10" ht="13.5" thickBot="1" x14ac:dyDescent="0.25">
      <c r="A89" s="63"/>
      <c r="B89" s="64"/>
      <c r="C89" s="64"/>
      <c r="D89" s="64"/>
      <c r="E89" s="64"/>
      <c r="F89" s="64"/>
      <c r="G89" s="64"/>
      <c r="H89" s="64"/>
      <c r="I89" s="64"/>
      <c r="J89" s="65"/>
    </row>
  </sheetData>
  <mergeCells count="103">
    <mergeCell ref="A82:J82"/>
    <mergeCell ref="A83:J83"/>
    <mergeCell ref="A74:B74"/>
    <mergeCell ref="A75:B75"/>
    <mergeCell ref="C76:F76"/>
    <mergeCell ref="G76:J76"/>
    <mergeCell ref="B79:C79"/>
    <mergeCell ref="D79:F80"/>
    <mergeCell ref="G79:J80"/>
    <mergeCell ref="B80:C80"/>
    <mergeCell ref="A67:B67"/>
    <mergeCell ref="A68:B68"/>
    <mergeCell ref="A69:B69"/>
    <mergeCell ref="A71:B71"/>
    <mergeCell ref="A72:B72"/>
    <mergeCell ref="A73:B73"/>
    <mergeCell ref="A59:B59"/>
    <mergeCell ref="A61:B61"/>
    <mergeCell ref="A62:B62"/>
    <mergeCell ref="A63:B63"/>
    <mergeCell ref="A64:B64"/>
    <mergeCell ref="A66:B66"/>
    <mergeCell ref="B52:E52"/>
    <mergeCell ref="C54:F54"/>
    <mergeCell ref="G54:I54"/>
    <mergeCell ref="A56:B56"/>
    <mergeCell ref="A57:B57"/>
    <mergeCell ref="A58:B58"/>
    <mergeCell ref="B48:E48"/>
    <mergeCell ref="G48:I48"/>
    <mergeCell ref="B49:E49"/>
    <mergeCell ref="G49:I50"/>
    <mergeCell ref="B50:E50"/>
    <mergeCell ref="B51:E51"/>
    <mergeCell ref="A37:B37"/>
    <mergeCell ref="A38:B38"/>
    <mergeCell ref="C39:F39"/>
    <mergeCell ref="G39:J39"/>
    <mergeCell ref="A40:J40"/>
    <mergeCell ref="A41:J41"/>
    <mergeCell ref="C29:F29"/>
    <mergeCell ref="G29:I29"/>
    <mergeCell ref="A31:B31"/>
    <mergeCell ref="A32:B32"/>
    <mergeCell ref="A34:B34"/>
    <mergeCell ref="A35:B35"/>
    <mergeCell ref="A27:E27"/>
    <mergeCell ref="F27:G27"/>
    <mergeCell ref="H27:I27"/>
    <mergeCell ref="A28:B28"/>
    <mergeCell ref="C28:E28"/>
    <mergeCell ref="F28:G28"/>
    <mergeCell ref="H28:I28"/>
    <mergeCell ref="A25:E25"/>
    <mergeCell ref="F25:G25"/>
    <mergeCell ref="H25:I25"/>
    <mergeCell ref="A26:E26"/>
    <mergeCell ref="F26:G26"/>
    <mergeCell ref="H26:I26"/>
    <mergeCell ref="A23:E23"/>
    <mergeCell ref="F23:G23"/>
    <mergeCell ref="H23:I23"/>
    <mergeCell ref="A24:E24"/>
    <mergeCell ref="F24:G24"/>
    <mergeCell ref="H24:I24"/>
    <mergeCell ref="A21:E21"/>
    <mergeCell ref="H21:I21"/>
    <mergeCell ref="A22:B22"/>
    <mergeCell ref="C22:E22"/>
    <mergeCell ref="F22:G22"/>
    <mergeCell ref="H22:I22"/>
    <mergeCell ref="A18:E18"/>
    <mergeCell ref="H18:I18"/>
    <mergeCell ref="A19:E19"/>
    <mergeCell ref="H19:I19"/>
    <mergeCell ref="A20:E20"/>
    <mergeCell ref="H20:I20"/>
    <mergeCell ref="A15:E15"/>
    <mergeCell ref="F15:G15"/>
    <mergeCell ref="H15:I15"/>
    <mergeCell ref="A16:E16"/>
    <mergeCell ref="H16:I16"/>
    <mergeCell ref="A17:E17"/>
    <mergeCell ref="H17:I17"/>
    <mergeCell ref="A9:E9"/>
    <mergeCell ref="A10:E10"/>
    <mergeCell ref="A11:E11"/>
    <mergeCell ref="A12:E12"/>
    <mergeCell ref="A13:E13"/>
    <mergeCell ref="A14:E14"/>
    <mergeCell ref="B5:E5"/>
    <mergeCell ref="A7:E7"/>
    <mergeCell ref="F7:G7"/>
    <mergeCell ref="H7:I7"/>
    <mergeCell ref="A8:E8"/>
    <mergeCell ref="F8:G8"/>
    <mergeCell ref="H8:I8"/>
    <mergeCell ref="B1:E1"/>
    <mergeCell ref="G1:I1"/>
    <mergeCell ref="B2:E2"/>
    <mergeCell ref="G2:I3"/>
    <mergeCell ref="B3:E3"/>
    <mergeCell ref="B4:E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5"/>
  <sheetViews>
    <sheetView topLeftCell="B37" zoomScale="80" zoomScaleNormal="80" zoomScaleSheetLayoutView="91" zoomScalePageLayoutView="90" workbookViewId="0">
      <selection activeCell="C52" sqref="C52:F52"/>
    </sheetView>
  </sheetViews>
  <sheetFormatPr defaultColWidth="8.7109375" defaultRowHeight="12.75" x14ac:dyDescent="0.2"/>
  <cols>
    <col min="1" max="1" width="6.7109375" hidden="1" customWidth="1"/>
    <col min="2" max="2" width="48" customWidth="1"/>
    <col min="3" max="3" width="12.42578125" customWidth="1"/>
    <col min="4" max="4" width="6.42578125" customWidth="1"/>
    <col min="5" max="5" width="6.7109375" customWidth="1"/>
    <col min="6" max="6" width="9.7109375" customWidth="1"/>
    <col min="7" max="10" width="6.7109375" customWidth="1"/>
    <col min="11" max="11" width="12.42578125" customWidth="1"/>
    <col min="12" max="12" width="40.42578125" style="2" bestFit="1" customWidth="1"/>
  </cols>
  <sheetData>
    <row r="1" spans="2:12" ht="15" customHeight="1" x14ac:dyDescent="0.2">
      <c r="B1" s="77" t="s">
        <v>0</v>
      </c>
      <c r="C1" s="108" t="s">
        <v>27</v>
      </c>
      <c r="D1" s="108"/>
      <c r="E1" s="108"/>
      <c r="F1" s="109"/>
      <c r="G1" s="1"/>
      <c r="H1" s="110" t="s">
        <v>1</v>
      </c>
      <c r="I1" s="111"/>
      <c r="J1" s="111"/>
    </row>
    <row r="2" spans="2:12" ht="15" customHeight="1" x14ac:dyDescent="0.2">
      <c r="B2" s="69" t="s">
        <v>2</v>
      </c>
      <c r="C2" s="112"/>
      <c r="D2" s="112"/>
      <c r="E2" s="112"/>
      <c r="F2" s="113"/>
      <c r="G2" s="3"/>
      <c r="H2" s="114"/>
      <c r="I2" s="115"/>
      <c r="J2" s="116"/>
    </row>
    <row r="3" spans="2:12" ht="15" x14ac:dyDescent="0.2">
      <c r="B3" s="70" t="s">
        <v>3</v>
      </c>
      <c r="C3" s="112" t="s">
        <v>28</v>
      </c>
      <c r="D3" s="112"/>
      <c r="E3" s="112"/>
      <c r="F3" s="113"/>
      <c r="G3" s="4"/>
      <c r="H3" s="117"/>
      <c r="I3" s="118"/>
      <c r="J3" s="119"/>
    </row>
    <row r="4" spans="2:12" ht="21" customHeight="1" x14ac:dyDescent="0.2">
      <c r="B4" s="71" t="s">
        <v>4</v>
      </c>
      <c r="C4" s="120" t="s">
        <v>98</v>
      </c>
      <c r="D4" s="120"/>
      <c r="E4" s="120"/>
      <c r="F4" s="121"/>
      <c r="G4" s="4"/>
      <c r="H4" s="4"/>
      <c r="I4" s="4"/>
      <c r="J4" s="5"/>
    </row>
    <row r="5" spans="2:12" ht="33" customHeight="1" thickBot="1" x14ac:dyDescent="0.25">
      <c r="B5" s="72" t="s">
        <v>5</v>
      </c>
      <c r="C5" s="125" t="s">
        <v>66</v>
      </c>
      <c r="D5" s="125"/>
      <c r="E5" s="125"/>
      <c r="F5" s="126"/>
      <c r="G5" s="4"/>
      <c r="H5" s="4"/>
      <c r="I5" s="4"/>
      <c r="J5" s="4"/>
    </row>
    <row r="6" spans="2:12" ht="15.75" thickBot="1" x14ac:dyDescent="0.25">
      <c r="B6" s="85"/>
      <c r="C6" s="86"/>
      <c r="D6" s="86"/>
      <c r="E6" s="86"/>
      <c r="F6" s="86"/>
      <c r="G6" s="4"/>
      <c r="H6" s="4"/>
      <c r="I6" s="4"/>
      <c r="J6" s="4"/>
    </row>
    <row r="7" spans="2:12" ht="24" customHeight="1" x14ac:dyDescent="0.2">
      <c r="B7" s="127" t="s">
        <v>31</v>
      </c>
      <c r="C7" s="128"/>
      <c r="D7" s="128"/>
      <c r="E7" s="128"/>
      <c r="F7" s="128"/>
      <c r="G7" s="129"/>
      <c r="H7" s="130"/>
      <c r="I7" s="129" t="s">
        <v>6</v>
      </c>
      <c r="J7" s="131"/>
    </row>
    <row r="8" spans="2:12" x14ac:dyDescent="0.2">
      <c r="B8" s="122" t="s">
        <v>33</v>
      </c>
      <c r="C8" s="123"/>
      <c r="D8" s="123"/>
      <c r="E8" s="123"/>
      <c r="F8" s="124"/>
      <c r="G8" s="105"/>
      <c r="H8" s="105"/>
      <c r="I8" s="106"/>
      <c r="J8" s="107"/>
    </row>
    <row r="9" spans="2:12" x14ac:dyDescent="0.2">
      <c r="B9" s="97">
        <v>1</v>
      </c>
      <c r="C9" s="98"/>
      <c r="D9" s="98"/>
      <c r="E9" s="98"/>
      <c r="F9" s="99"/>
      <c r="G9" s="78"/>
      <c r="H9" s="79"/>
      <c r="I9" s="78"/>
      <c r="J9" s="80"/>
      <c r="K9" s="81"/>
    </row>
    <row r="10" spans="2:12" x14ac:dyDescent="0.2">
      <c r="B10" s="97">
        <v>2</v>
      </c>
      <c r="C10" s="98"/>
      <c r="D10" s="98"/>
      <c r="E10" s="98"/>
      <c r="F10" s="99"/>
      <c r="G10" s="78"/>
      <c r="H10" s="79"/>
      <c r="I10" s="78"/>
      <c r="J10" s="80"/>
    </row>
    <row r="11" spans="2:12" x14ac:dyDescent="0.2">
      <c r="B11" s="97">
        <v>3</v>
      </c>
      <c r="C11" s="98"/>
      <c r="D11" s="98"/>
      <c r="E11" s="98"/>
      <c r="F11" s="99"/>
      <c r="G11" s="78"/>
      <c r="H11" s="79"/>
      <c r="I11" s="78"/>
      <c r="J11" s="80"/>
    </row>
    <row r="12" spans="2:12" x14ac:dyDescent="0.2">
      <c r="B12" s="97"/>
      <c r="C12" s="98"/>
      <c r="D12" s="98"/>
      <c r="E12" s="98"/>
      <c r="F12" s="99"/>
      <c r="G12" s="78"/>
      <c r="H12" s="79"/>
      <c r="I12" s="78"/>
      <c r="J12" s="80"/>
    </row>
    <row r="13" spans="2:12" x14ac:dyDescent="0.2">
      <c r="B13" s="97"/>
      <c r="C13" s="98"/>
      <c r="D13" s="98"/>
      <c r="E13" s="98"/>
      <c r="F13" s="99"/>
      <c r="G13" s="78"/>
      <c r="H13" s="79"/>
      <c r="I13" s="78"/>
      <c r="J13" s="80"/>
    </row>
    <row r="14" spans="2:12" x14ac:dyDescent="0.2">
      <c r="B14" s="97"/>
      <c r="C14" s="98"/>
      <c r="D14" s="98"/>
      <c r="E14" s="98"/>
      <c r="F14" s="99"/>
      <c r="G14" s="78"/>
      <c r="H14" s="79"/>
      <c r="I14" s="78"/>
      <c r="J14" s="80"/>
    </row>
    <row r="15" spans="2:12" s="6" customFormat="1" x14ac:dyDescent="0.2">
      <c r="B15" s="122" t="s">
        <v>36</v>
      </c>
      <c r="C15" s="123"/>
      <c r="D15" s="123"/>
      <c r="E15" s="123"/>
      <c r="F15" s="124"/>
      <c r="G15" s="105"/>
      <c r="H15" s="105"/>
      <c r="I15" s="106"/>
      <c r="J15" s="107"/>
      <c r="L15" s="2"/>
    </row>
    <row r="16" spans="2:12" x14ac:dyDescent="0.2">
      <c r="B16" s="97">
        <v>1</v>
      </c>
      <c r="C16" s="98"/>
      <c r="D16" s="98"/>
      <c r="E16" s="98"/>
      <c r="F16" s="99"/>
      <c r="G16" s="78"/>
      <c r="H16" s="79"/>
      <c r="I16" s="95"/>
      <c r="J16" s="96"/>
    </row>
    <row r="17" spans="1:11" x14ac:dyDescent="0.2">
      <c r="B17" s="97">
        <v>2</v>
      </c>
      <c r="C17" s="98"/>
      <c r="D17" s="98"/>
      <c r="E17" s="98"/>
      <c r="F17" s="99"/>
      <c r="G17" s="78"/>
      <c r="H17" s="79"/>
      <c r="I17" s="95"/>
      <c r="J17" s="96"/>
    </row>
    <row r="18" spans="1:11" x14ac:dyDescent="0.2">
      <c r="B18" s="97">
        <v>3</v>
      </c>
      <c r="C18" s="98"/>
      <c r="D18" s="98"/>
      <c r="E18" s="98"/>
      <c r="F18" s="99"/>
      <c r="G18" s="78"/>
      <c r="H18" s="79"/>
      <c r="I18" s="95"/>
      <c r="J18" s="96"/>
    </row>
    <row r="19" spans="1:11" x14ac:dyDescent="0.2">
      <c r="B19" s="97"/>
      <c r="C19" s="98"/>
      <c r="D19" s="98"/>
      <c r="E19" s="98"/>
      <c r="F19" s="99"/>
      <c r="G19" s="78"/>
      <c r="H19" s="79"/>
      <c r="I19" s="95"/>
      <c r="J19" s="96"/>
    </row>
    <row r="20" spans="1:11" x14ac:dyDescent="0.2">
      <c r="B20" s="97"/>
      <c r="C20" s="98"/>
      <c r="D20" s="98"/>
      <c r="E20" s="98"/>
      <c r="F20" s="99"/>
      <c r="G20" s="78"/>
      <c r="H20" s="79"/>
      <c r="I20" s="95"/>
      <c r="J20" s="96"/>
    </row>
    <row r="21" spans="1:11" x14ac:dyDescent="0.2">
      <c r="B21" s="97"/>
      <c r="C21" s="98"/>
      <c r="D21" s="98"/>
      <c r="E21" s="98"/>
      <c r="F21" s="99"/>
      <c r="G21" s="78"/>
      <c r="H21" s="79"/>
      <c r="I21" s="95"/>
      <c r="J21" s="96"/>
    </row>
    <row r="22" spans="1:11" x14ac:dyDescent="0.2">
      <c r="A22" s="7"/>
      <c r="B22" s="102" t="s">
        <v>34</v>
      </c>
      <c r="C22" s="103"/>
      <c r="D22" s="104" t="s">
        <v>7</v>
      </c>
      <c r="E22" s="104"/>
      <c r="F22" s="104"/>
      <c r="G22" s="105" t="s">
        <v>35</v>
      </c>
      <c r="H22" s="105"/>
      <c r="I22" s="106" t="s">
        <v>6</v>
      </c>
      <c r="J22" s="107"/>
    </row>
    <row r="23" spans="1:11" x14ac:dyDescent="0.2">
      <c r="A23" s="7"/>
      <c r="B23" s="97">
        <v>1</v>
      </c>
      <c r="C23" s="98"/>
      <c r="D23" s="98"/>
      <c r="E23" s="98"/>
      <c r="F23" s="99"/>
      <c r="G23" s="95"/>
      <c r="H23" s="96"/>
      <c r="I23" s="95"/>
      <c r="J23" s="96"/>
    </row>
    <row r="24" spans="1:11" x14ac:dyDescent="0.2">
      <c r="A24" s="7"/>
      <c r="B24" s="97">
        <v>2</v>
      </c>
      <c r="C24" s="98"/>
      <c r="D24" s="98"/>
      <c r="E24" s="98"/>
      <c r="F24" s="99"/>
      <c r="G24" s="95"/>
      <c r="H24" s="96"/>
      <c r="I24" s="95"/>
      <c r="J24" s="96"/>
    </row>
    <row r="25" spans="1:11" x14ac:dyDescent="0.2">
      <c r="A25" s="7"/>
      <c r="B25" s="97">
        <v>3</v>
      </c>
      <c r="C25" s="98"/>
      <c r="D25" s="98"/>
      <c r="E25" s="98"/>
      <c r="F25" s="99"/>
      <c r="G25" s="95"/>
      <c r="H25" s="96"/>
      <c r="I25" s="95"/>
      <c r="J25" s="96"/>
    </row>
    <row r="26" spans="1:11" x14ac:dyDescent="0.2">
      <c r="A26" s="7"/>
      <c r="B26" s="144"/>
      <c r="C26" s="145"/>
      <c r="D26" s="145"/>
      <c r="E26" s="145"/>
      <c r="F26" s="146"/>
      <c r="G26" s="95"/>
      <c r="H26" s="96"/>
      <c r="I26" s="95"/>
      <c r="J26" s="96"/>
    </row>
    <row r="27" spans="1:11" x14ac:dyDescent="0.2">
      <c r="A27" s="7"/>
      <c r="B27" s="144"/>
      <c r="C27" s="145"/>
      <c r="D27" s="145"/>
      <c r="E27" s="145"/>
      <c r="F27" s="146"/>
      <c r="G27" s="95"/>
      <c r="H27" s="96"/>
      <c r="I27" s="95"/>
      <c r="J27" s="96"/>
    </row>
    <row r="28" spans="1:11" ht="5.0999999999999996" customHeight="1" thickBot="1" x14ac:dyDescent="0.25">
      <c r="A28" s="7"/>
      <c r="B28" s="140"/>
      <c r="C28" s="141"/>
      <c r="D28" s="142"/>
      <c r="E28" s="142"/>
      <c r="F28" s="142"/>
      <c r="G28" s="143"/>
      <c r="H28" s="143"/>
      <c r="I28" s="147"/>
      <c r="J28" s="147"/>
    </row>
    <row r="29" spans="1:11" ht="35.25" customHeight="1" thickBot="1" x14ac:dyDescent="0.25">
      <c r="A29" s="8"/>
      <c r="B29" s="38" t="s">
        <v>40</v>
      </c>
      <c r="C29" s="39" t="s">
        <v>44</v>
      </c>
      <c r="D29" s="132" t="s">
        <v>22</v>
      </c>
      <c r="E29" s="132"/>
      <c r="F29" s="132"/>
      <c r="G29" s="133"/>
      <c r="H29" s="134">
        <v>0.6</v>
      </c>
      <c r="I29" s="135"/>
      <c r="J29" s="136"/>
    </row>
    <row r="30" spans="1:11" ht="35.25" customHeight="1" thickBot="1" x14ac:dyDescent="0.25">
      <c r="A30" s="8"/>
      <c r="B30" s="42" t="s">
        <v>33</v>
      </c>
      <c r="C30" s="43">
        <v>20</v>
      </c>
      <c r="D30" s="44">
        <v>1</v>
      </c>
      <c r="E30" s="44">
        <v>2</v>
      </c>
      <c r="F30" s="44">
        <v>3</v>
      </c>
      <c r="G30" s="45">
        <v>4</v>
      </c>
      <c r="H30" s="46">
        <v>5</v>
      </c>
      <c r="I30" s="46">
        <v>6</v>
      </c>
      <c r="J30" s="46">
        <v>7</v>
      </c>
      <c r="K30" s="37">
        <f>SUM(D32:J32)</f>
        <v>0</v>
      </c>
    </row>
    <row r="31" spans="1:11" ht="33" customHeight="1" thickBot="1" x14ac:dyDescent="0.25">
      <c r="A31" s="8"/>
      <c r="B31" s="137"/>
      <c r="C31" s="137"/>
      <c r="D31" s="27"/>
      <c r="E31" s="27"/>
      <c r="F31" s="27"/>
      <c r="G31" s="28"/>
      <c r="H31" s="24" t="s">
        <v>21</v>
      </c>
      <c r="I31" s="24"/>
      <c r="J31" s="24"/>
    </row>
    <row r="32" spans="1:11" ht="18" hidden="1" customHeight="1" thickBot="1" x14ac:dyDescent="0.25">
      <c r="A32" s="8"/>
      <c r="B32" s="138"/>
      <c r="C32" s="138"/>
      <c r="D32" s="29" t="str">
        <f>((IF(D31="X",D30,"0")))</f>
        <v>0</v>
      </c>
      <c r="E32" s="29" t="str">
        <f>((IF(E31="X",E30,"0")))</f>
        <v>0</v>
      </c>
      <c r="F32" s="29" t="str">
        <f>((IF(F31="X",F30,"0")))</f>
        <v>0</v>
      </c>
      <c r="G32" s="30" t="str">
        <f>((IF(G31="X",G30,"0")))</f>
        <v>0</v>
      </c>
      <c r="H32" s="32" t="str">
        <f>(IF(H31="X",H30,"0"))</f>
        <v>0</v>
      </c>
      <c r="I32" s="32" t="str">
        <f>(IF(I31="X",I30,"0"))</f>
        <v>0</v>
      </c>
      <c r="J32" s="32" t="str">
        <f>(IF(J31="X",J30,"0"))</f>
        <v>0</v>
      </c>
    </row>
    <row r="33" spans="1:11" ht="35.25" customHeight="1" thickBot="1" x14ac:dyDescent="0.25">
      <c r="A33" s="8"/>
      <c r="B33" s="40" t="s">
        <v>36</v>
      </c>
      <c r="C33" s="41">
        <v>20</v>
      </c>
      <c r="D33" s="44">
        <v>1</v>
      </c>
      <c r="E33" s="44">
        <v>2</v>
      </c>
      <c r="F33" s="44">
        <v>3</v>
      </c>
      <c r="G33" s="45">
        <v>4</v>
      </c>
      <c r="H33" s="46">
        <v>5</v>
      </c>
      <c r="I33" s="46">
        <v>6</v>
      </c>
      <c r="J33" s="46">
        <v>7</v>
      </c>
      <c r="K33" s="37">
        <f>SUM(D35:J35)</f>
        <v>0</v>
      </c>
    </row>
    <row r="34" spans="1:11" s="2" customFormat="1" ht="34.5" customHeight="1" thickBot="1" x14ac:dyDescent="0.25">
      <c r="A34" s="8"/>
      <c r="B34" s="137"/>
      <c r="C34" s="137"/>
      <c r="D34" s="27"/>
      <c r="E34" s="27"/>
      <c r="F34" s="27"/>
      <c r="G34" s="28"/>
      <c r="H34" s="24"/>
      <c r="I34" s="24"/>
      <c r="J34" s="24"/>
      <c r="K34"/>
    </row>
    <row r="35" spans="1:11" s="2" customFormat="1" ht="18" hidden="1" customHeight="1" thickBot="1" x14ac:dyDescent="0.25">
      <c r="A35" s="8"/>
      <c r="B35" s="138"/>
      <c r="C35" s="138"/>
      <c r="D35" s="29" t="str">
        <f>((IF(D34="X",D33,"0")))</f>
        <v>0</v>
      </c>
      <c r="E35" s="29" t="str">
        <f t="shared" ref="E35" si="0">((IF(E34="X",E33,"0")))</f>
        <v>0</v>
      </c>
      <c r="F35" s="29" t="str">
        <f>((IF(F34="X",F33,"0")))</f>
        <v>0</v>
      </c>
      <c r="G35" s="30" t="str">
        <f>((IF(G34="X",G33,"0")))</f>
        <v>0</v>
      </c>
      <c r="H35" s="32" t="str">
        <f>((IF(H34="X",H33,"0")))</f>
        <v>0</v>
      </c>
      <c r="I35" s="32" t="str">
        <f>((IF(I34="X",I33,"0")))</f>
        <v>0</v>
      </c>
      <c r="J35" s="32" t="str">
        <f>((IF(J34="X",J33,"0")))</f>
        <v>0</v>
      </c>
      <c r="K35"/>
    </row>
    <row r="36" spans="1:11" s="2" customFormat="1" ht="35.25" customHeight="1" thickBot="1" x14ac:dyDescent="0.25">
      <c r="A36" s="8"/>
      <c r="B36" s="40" t="s">
        <v>34</v>
      </c>
      <c r="C36" s="41">
        <v>20</v>
      </c>
      <c r="D36" s="44">
        <v>1</v>
      </c>
      <c r="E36" s="44">
        <v>2</v>
      </c>
      <c r="F36" s="44">
        <v>3</v>
      </c>
      <c r="G36" s="45">
        <v>4</v>
      </c>
      <c r="H36" s="46">
        <v>5</v>
      </c>
      <c r="I36" s="46">
        <v>6</v>
      </c>
      <c r="J36" s="46">
        <v>7</v>
      </c>
      <c r="K36" s="37">
        <f>SUM(D38:J38)</f>
        <v>0</v>
      </c>
    </row>
    <row r="37" spans="1:11" s="2" customFormat="1" ht="33" customHeight="1" thickBot="1" x14ac:dyDescent="0.25">
      <c r="A37" s="8"/>
      <c r="B37" s="137"/>
      <c r="C37" s="137"/>
      <c r="D37" s="27"/>
      <c r="E37" s="27"/>
      <c r="F37" s="27"/>
      <c r="G37" s="28"/>
      <c r="H37" s="24"/>
      <c r="I37" s="24"/>
      <c r="J37" s="24"/>
      <c r="K37"/>
    </row>
    <row r="38" spans="1:11" s="2" customFormat="1" ht="12" hidden="1" customHeight="1" thickBot="1" x14ac:dyDescent="0.25">
      <c r="A38" s="8"/>
      <c r="B38" s="139"/>
      <c r="C38" s="139"/>
      <c r="D38" s="34" t="str">
        <f>((IF(D37="X",D36,"0")))</f>
        <v>0</v>
      </c>
      <c r="E38" s="34" t="str">
        <f t="shared" ref="E38:F38" si="1">((IF(E37="X",E36,"0")))</f>
        <v>0</v>
      </c>
      <c r="F38" s="34" t="str">
        <f t="shared" si="1"/>
        <v>0</v>
      </c>
      <c r="G38" s="35" t="str">
        <f>((IF(G37="X",G36,"0")))</f>
        <v>0</v>
      </c>
      <c r="H38" s="36" t="str">
        <f>((IF(H37="X",H36,"0")))</f>
        <v>0</v>
      </c>
      <c r="I38" s="36" t="str">
        <f t="shared" ref="I38:J38" si="2">((IF(I37="X",I36,"0")))</f>
        <v>0</v>
      </c>
      <c r="J38" s="36" t="str">
        <f t="shared" si="2"/>
        <v>0</v>
      </c>
      <c r="K38"/>
    </row>
    <row r="39" spans="1:11" s="12" customFormat="1" ht="45" customHeight="1" thickBot="1" x14ac:dyDescent="0.25">
      <c r="B39" s="66" t="s">
        <v>41</v>
      </c>
      <c r="C39" s="67">
        <f>C36+C33+C30</f>
        <v>60</v>
      </c>
      <c r="D39" s="162">
        <f>(K30*C30)+(K33*C33)+(K36*C36)</f>
        <v>0</v>
      </c>
      <c r="E39" s="163"/>
      <c r="F39" s="163"/>
      <c r="G39" s="163"/>
      <c r="H39" s="153">
        <f>D39/(C39*7)</f>
        <v>0</v>
      </c>
      <c r="I39" s="154"/>
      <c r="J39" s="154"/>
      <c r="K39" s="155"/>
    </row>
    <row r="40" spans="1:11" s="68" customFormat="1" ht="13.5" thickBot="1" x14ac:dyDescent="0.25">
      <c r="B40" s="156" t="s">
        <v>9</v>
      </c>
      <c r="C40" s="157"/>
      <c r="D40" s="157"/>
      <c r="E40" s="157"/>
      <c r="F40" s="157"/>
      <c r="G40" s="157"/>
      <c r="H40" s="157"/>
      <c r="I40" s="157"/>
      <c r="J40" s="157"/>
      <c r="K40" s="158"/>
    </row>
    <row r="41" spans="1:11" s="68" customFormat="1" ht="25.5" customHeight="1" x14ac:dyDescent="0.2">
      <c r="B41" s="159" t="s">
        <v>30</v>
      </c>
      <c r="C41" s="160"/>
      <c r="D41" s="160"/>
      <c r="E41" s="160"/>
      <c r="F41" s="160"/>
      <c r="G41" s="160"/>
      <c r="H41" s="160"/>
      <c r="I41" s="160"/>
      <c r="J41" s="160"/>
      <c r="K41" s="161"/>
    </row>
    <row r="42" spans="1:11" s="68" customFormat="1" x14ac:dyDescent="0.2">
      <c r="B42" s="61"/>
      <c r="C42" s="33"/>
      <c r="D42" s="33"/>
      <c r="E42" s="33"/>
      <c r="F42" s="33"/>
      <c r="G42" s="33"/>
      <c r="H42" s="33"/>
      <c r="I42" s="33"/>
      <c r="J42" s="33"/>
      <c r="K42" s="62"/>
    </row>
    <row r="43" spans="1:11" s="68" customFormat="1" x14ac:dyDescent="0.2">
      <c r="B43" s="61"/>
      <c r="C43" s="33"/>
      <c r="D43" s="33"/>
      <c r="E43" s="33"/>
      <c r="F43" s="33"/>
      <c r="G43" s="33"/>
      <c r="H43" s="33"/>
      <c r="I43" s="33"/>
      <c r="J43" s="33"/>
      <c r="K43" s="62"/>
    </row>
    <row r="44" spans="1:11" s="68" customFormat="1" x14ac:dyDescent="0.2">
      <c r="B44" s="61"/>
      <c r="C44" s="33"/>
      <c r="D44" s="33"/>
      <c r="E44" s="33"/>
      <c r="F44" s="33"/>
      <c r="G44" s="33"/>
      <c r="H44" s="33"/>
      <c r="I44" s="33"/>
      <c r="J44" s="33"/>
      <c r="K44" s="62"/>
    </row>
    <row r="45" spans="1:11" s="68" customFormat="1" x14ac:dyDescent="0.2">
      <c r="B45" s="61"/>
      <c r="C45" s="33"/>
      <c r="D45" s="33"/>
      <c r="E45" s="33"/>
      <c r="F45" s="33"/>
      <c r="G45" s="33"/>
      <c r="H45" s="33"/>
      <c r="I45" s="33"/>
      <c r="J45" s="33"/>
      <c r="K45" s="62"/>
    </row>
    <row r="46" spans="1:11" s="68" customFormat="1" x14ac:dyDescent="0.2">
      <c r="B46" s="61"/>
      <c r="C46" s="33"/>
      <c r="D46" s="33"/>
      <c r="E46" s="33"/>
      <c r="F46" s="33"/>
      <c r="G46" s="33"/>
      <c r="H46" s="33"/>
      <c r="I46" s="33"/>
      <c r="J46" s="33"/>
      <c r="K46" s="62"/>
    </row>
    <row r="47" spans="1:11" s="12" customFormat="1" ht="13.5" thickBot="1" x14ac:dyDescent="0.25">
      <c r="B47" s="63"/>
      <c r="C47" s="64"/>
      <c r="D47" s="64"/>
      <c r="E47" s="64"/>
      <c r="F47" s="64"/>
      <c r="G47" s="64"/>
      <c r="H47" s="64"/>
      <c r="I47" s="64"/>
      <c r="J47" s="64"/>
      <c r="K47" s="65"/>
    </row>
    <row r="48" spans="1:11" s="12" customFormat="1" ht="15" x14ac:dyDescent="0.2">
      <c r="B48" s="77" t="s">
        <v>0</v>
      </c>
      <c r="C48" s="108" t="s">
        <v>27</v>
      </c>
      <c r="D48" s="108"/>
      <c r="E48" s="108"/>
      <c r="F48" s="109"/>
      <c r="G48" s="33"/>
      <c r="H48" s="110" t="s">
        <v>1</v>
      </c>
      <c r="I48" s="111"/>
      <c r="J48" s="111"/>
      <c r="K48"/>
    </row>
    <row r="49" spans="1:11" s="12" customFormat="1" ht="14.25" x14ac:dyDescent="0.2">
      <c r="B49" s="69" t="s">
        <v>2</v>
      </c>
      <c r="C49" s="112"/>
      <c r="D49" s="112"/>
      <c r="E49" s="112"/>
      <c r="F49" s="113"/>
      <c r="G49" s="33"/>
      <c r="H49" s="114">
        <f>H2</f>
        <v>0</v>
      </c>
      <c r="I49" s="115"/>
      <c r="J49" s="116"/>
      <c r="K49"/>
    </row>
    <row r="50" spans="1:11" s="12" customFormat="1" ht="14.25" x14ac:dyDescent="0.2">
      <c r="B50" s="70" t="s">
        <v>3</v>
      </c>
      <c r="C50" s="112" t="str">
        <f>C3</f>
        <v>Nome Cognome</v>
      </c>
      <c r="D50" s="112"/>
      <c r="E50" s="112"/>
      <c r="F50" s="113"/>
      <c r="G50" s="33"/>
      <c r="H50" s="117"/>
      <c r="I50" s="118"/>
      <c r="J50" s="119"/>
      <c r="K50"/>
    </row>
    <row r="51" spans="1:11" s="12" customFormat="1" ht="14.25" x14ac:dyDescent="0.2">
      <c r="B51" s="71" t="s">
        <v>4</v>
      </c>
      <c r="C51" s="120" t="str">
        <f>C4</f>
        <v>B</v>
      </c>
      <c r="D51" s="120"/>
      <c r="E51" s="120"/>
      <c r="F51" s="121"/>
      <c r="G51" s="33"/>
      <c r="H51" s="33"/>
      <c r="I51" s="33"/>
      <c r="J51" s="33"/>
      <c r="K51"/>
    </row>
    <row r="52" spans="1:11" s="12" customFormat="1" ht="33" customHeight="1" thickBot="1" x14ac:dyDescent="0.25">
      <c r="B52" s="72" t="s">
        <v>5</v>
      </c>
      <c r="C52" s="125" t="str">
        <f>C5</f>
        <v>Esecutore collaboratore Amministrativo</v>
      </c>
      <c r="D52" s="125"/>
      <c r="E52" s="125"/>
      <c r="F52" s="126"/>
      <c r="G52" s="33"/>
      <c r="H52" s="33"/>
      <c r="I52" s="33"/>
      <c r="J52" s="33"/>
      <c r="K52"/>
    </row>
    <row r="53" spans="1:11" s="12" customFormat="1" ht="13.5" thickBot="1" x14ac:dyDescent="0.25">
      <c r="B53" s="61"/>
      <c r="C53" s="33"/>
      <c r="D53" s="33"/>
      <c r="E53" s="33"/>
      <c r="F53" s="33"/>
      <c r="G53" s="33"/>
      <c r="H53" s="33"/>
      <c r="I53" s="33"/>
      <c r="J53" s="33"/>
      <c r="K53"/>
    </row>
    <row r="54" spans="1:11" s="2" customFormat="1" ht="43.15" customHeight="1" thickBot="1" x14ac:dyDescent="0.25">
      <c r="A54" s="9"/>
      <c r="B54" s="73" t="s">
        <v>23</v>
      </c>
      <c r="C54" s="74" t="s">
        <v>45</v>
      </c>
      <c r="D54" s="148" t="s">
        <v>22</v>
      </c>
      <c r="E54" s="148"/>
      <c r="F54" s="148"/>
      <c r="G54" s="149"/>
      <c r="H54" s="150">
        <v>0.4</v>
      </c>
      <c r="I54" s="151"/>
      <c r="J54" s="152"/>
      <c r="K54"/>
    </row>
    <row r="55" spans="1:11" s="2" customFormat="1" ht="35.25" customHeight="1" thickBot="1" x14ac:dyDescent="0.25">
      <c r="A55" s="8"/>
      <c r="B55" s="47" t="s">
        <v>37</v>
      </c>
      <c r="C55" s="92">
        <v>10</v>
      </c>
      <c r="D55" s="50">
        <v>1</v>
      </c>
      <c r="E55" s="50">
        <v>2</v>
      </c>
      <c r="F55" s="50">
        <v>3</v>
      </c>
      <c r="G55" s="51">
        <v>4</v>
      </c>
      <c r="H55" s="52">
        <v>5</v>
      </c>
      <c r="I55" s="52">
        <v>6</v>
      </c>
      <c r="J55" s="53">
        <v>7</v>
      </c>
      <c r="K55" s="26">
        <f>SUM(D59:J59)/3</f>
        <v>0</v>
      </c>
    </row>
    <row r="56" spans="1:11" s="2" customFormat="1" ht="35.25" customHeight="1" x14ac:dyDescent="0.2">
      <c r="A56" s="8"/>
      <c r="B56" s="137" t="s">
        <v>90</v>
      </c>
      <c r="C56" s="137"/>
      <c r="D56" s="27"/>
      <c r="E56" s="27"/>
      <c r="F56" s="27"/>
      <c r="G56" s="28"/>
      <c r="H56" s="24"/>
      <c r="I56" s="24"/>
      <c r="J56" s="24"/>
      <c r="K56"/>
    </row>
    <row r="57" spans="1:11" s="2" customFormat="1" ht="35.25" customHeight="1" x14ac:dyDescent="0.2">
      <c r="A57" s="8"/>
      <c r="B57" s="137" t="s">
        <v>91</v>
      </c>
      <c r="C57" s="137"/>
      <c r="D57" s="27"/>
      <c r="E57" s="27"/>
      <c r="F57" s="27"/>
      <c r="G57" s="28"/>
      <c r="H57" s="24"/>
      <c r="I57" s="24"/>
      <c r="J57" s="24"/>
      <c r="K57"/>
    </row>
    <row r="58" spans="1:11" s="2" customFormat="1" ht="42.75" customHeight="1" thickBot="1" x14ac:dyDescent="0.25">
      <c r="A58" s="8"/>
      <c r="B58" s="137" t="s">
        <v>92</v>
      </c>
      <c r="C58" s="137"/>
      <c r="D58" s="27"/>
      <c r="E58" s="27"/>
      <c r="F58" s="27"/>
      <c r="G58" s="28"/>
      <c r="H58" s="24"/>
      <c r="I58" s="24"/>
      <c r="J58" s="24"/>
      <c r="K58"/>
    </row>
    <row r="59" spans="1:11" s="2" customFormat="1" ht="13.15" hidden="1" customHeight="1" thickBot="1" x14ac:dyDescent="0.25">
      <c r="A59" s="8"/>
      <c r="B59" s="139"/>
      <c r="C59" s="139"/>
      <c r="D59" s="34">
        <f>((IF(D56="X",D55,"0")+(IF(D57="X",D55,"0")+IF(D58="X",D55,"0"))))</f>
        <v>0</v>
      </c>
      <c r="E59" s="34">
        <f t="shared" ref="E59:J59" si="3">((IF(E56="X",E55,"0")+(IF(E57="X",E55,"0")+IF(E58="X",E55,"0"))))</f>
        <v>0</v>
      </c>
      <c r="F59" s="34">
        <f t="shared" si="3"/>
        <v>0</v>
      </c>
      <c r="G59" s="35">
        <f t="shared" si="3"/>
        <v>0</v>
      </c>
      <c r="H59" s="36">
        <f t="shared" si="3"/>
        <v>0</v>
      </c>
      <c r="I59" s="36">
        <f t="shared" si="3"/>
        <v>0</v>
      </c>
      <c r="J59" s="36">
        <f t="shared" si="3"/>
        <v>0</v>
      </c>
      <c r="K59"/>
    </row>
    <row r="60" spans="1:11" s="2" customFormat="1" ht="35.25" customHeight="1" thickBot="1" x14ac:dyDescent="0.25">
      <c r="A60" s="8"/>
      <c r="B60" s="49" t="s">
        <v>43</v>
      </c>
      <c r="C60" s="90">
        <v>10</v>
      </c>
      <c r="D60" s="50">
        <v>1</v>
      </c>
      <c r="E60" s="50">
        <v>2</v>
      </c>
      <c r="F60" s="50">
        <v>3</v>
      </c>
      <c r="G60" s="51">
        <v>4</v>
      </c>
      <c r="H60" s="52">
        <v>5</v>
      </c>
      <c r="I60" s="52">
        <v>6</v>
      </c>
      <c r="J60" s="53">
        <v>7</v>
      </c>
      <c r="K60" s="26">
        <f>SUM(D64:J64)/3</f>
        <v>0</v>
      </c>
    </row>
    <row r="61" spans="1:11" s="2" customFormat="1" ht="35.1" customHeight="1" x14ac:dyDescent="0.2">
      <c r="A61" s="8"/>
      <c r="B61" s="166" t="s">
        <v>55</v>
      </c>
      <c r="C61" s="166"/>
      <c r="D61" s="31"/>
      <c r="E61" s="31"/>
      <c r="F61" s="31"/>
      <c r="G61" s="48"/>
      <c r="H61" s="25"/>
      <c r="I61" s="25"/>
      <c r="J61" s="24"/>
      <c r="K61"/>
    </row>
    <row r="62" spans="1:11" s="2" customFormat="1" ht="35.1" customHeight="1" x14ac:dyDescent="0.2">
      <c r="A62" s="8"/>
      <c r="B62" s="167" t="s">
        <v>56</v>
      </c>
      <c r="C62" s="167"/>
      <c r="D62" s="27"/>
      <c r="E62" s="27"/>
      <c r="F62" s="27"/>
      <c r="G62" s="28"/>
      <c r="H62" s="24"/>
      <c r="I62" s="24"/>
      <c r="J62" s="24"/>
      <c r="K62"/>
    </row>
    <row r="63" spans="1:11" s="2" customFormat="1" ht="35.1" customHeight="1" thickBot="1" x14ac:dyDescent="0.25">
      <c r="A63" s="8"/>
      <c r="B63" s="137" t="s">
        <v>57</v>
      </c>
      <c r="C63" s="137"/>
      <c r="D63" s="27"/>
      <c r="E63" s="27"/>
      <c r="F63" s="27"/>
      <c r="G63" s="28"/>
      <c r="H63" s="24"/>
      <c r="I63" s="24"/>
      <c r="J63" s="24"/>
      <c r="K63"/>
    </row>
    <row r="64" spans="1:11" s="2" customFormat="1" ht="13.5" hidden="1" thickBot="1" x14ac:dyDescent="0.25">
      <c r="A64" s="8"/>
      <c r="B64" s="139"/>
      <c r="C64" s="139"/>
      <c r="D64" s="34">
        <f>((IF(D61="X",D60,"0")+(IF(D62="X",D60,"0")+IF(D63="X",D60,"0"))))</f>
        <v>0</v>
      </c>
      <c r="E64" s="34">
        <f t="shared" ref="E64:J64" si="4">((IF(E61="X",E60,"0")+(IF(E62="X",E60,"0")+IF(E63="X",E60,"0"))))</f>
        <v>0</v>
      </c>
      <c r="F64" s="34">
        <f t="shared" si="4"/>
        <v>0</v>
      </c>
      <c r="G64" s="35">
        <f t="shared" si="4"/>
        <v>0</v>
      </c>
      <c r="H64" s="36">
        <f t="shared" si="4"/>
        <v>0</v>
      </c>
      <c r="I64" s="36">
        <f t="shared" si="4"/>
        <v>0</v>
      </c>
      <c r="J64" s="36">
        <f t="shared" si="4"/>
        <v>0</v>
      </c>
      <c r="K64"/>
    </row>
    <row r="65" spans="1:11" s="2" customFormat="1" ht="35.25" customHeight="1" thickBot="1" x14ac:dyDescent="0.25">
      <c r="A65" s="8"/>
      <c r="B65" s="49" t="s">
        <v>25</v>
      </c>
      <c r="C65" s="90">
        <v>9</v>
      </c>
      <c r="D65" s="50">
        <v>1</v>
      </c>
      <c r="E65" s="50">
        <v>2</v>
      </c>
      <c r="F65" s="50">
        <v>3</v>
      </c>
      <c r="G65" s="51">
        <v>4</v>
      </c>
      <c r="H65" s="52">
        <v>5</v>
      </c>
      <c r="I65" s="52">
        <v>6</v>
      </c>
      <c r="J65" s="53">
        <v>7</v>
      </c>
      <c r="K65" s="26">
        <f>SUM(D69:J69)/3</f>
        <v>0</v>
      </c>
    </row>
    <row r="66" spans="1:11" s="2" customFormat="1" ht="35.1" customHeight="1" x14ac:dyDescent="0.2">
      <c r="A66" s="8"/>
      <c r="B66" s="166" t="s">
        <v>88</v>
      </c>
      <c r="C66" s="166"/>
      <c r="D66" s="31"/>
      <c r="E66" s="31"/>
      <c r="F66" s="31"/>
      <c r="G66" s="48"/>
      <c r="H66" s="25"/>
      <c r="I66" s="25"/>
      <c r="J66" s="24"/>
      <c r="K66"/>
    </row>
    <row r="67" spans="1:11" s="2" customFormat="1" ht="35.1" customHeight="1" x14ac:dyDescent="0.2">
      <c r="A67" s="8"/>
      <c r="B67" s="137" t="s">
        <v>85</v>
      </c>
      <c r="C67" s="137"/>
      <c r="D67" s="27"/>
      <c r="E67" s="27"/>
      <c r="F67" s="27"/>
      <c r="G67" s="28"/>
      <c r="H67" s="24"/>
      <c r="I67" s="24"/>
      <c r="J67" s="24"/>
      <c r="K67"/>
    </row>
    <row r="68" spans="1:11" s="2" customFormat="1" ht="35.1" customHeight="1" thickBot="1" x14ac:dyDescent="0.25">
      <c r="A68" s="8"/>
      <c r="B68" s="137" t="s">
        <v>58</v>
      </c>
      <c r="C68" s="137"/>
      <c r="D68" s="27"/>
      <c r="E68" s="27"/>
      <c r="F68" s="27"/>
      <c r="G68" s="28"/>
      <c r="H68" s="24"/>
      <c r="I68" s="24"/>
      <c r="J68" s="24"/>
      <c r="K68"/>
    </row>
    <row r="69" spans="1:11" s="2" customFormat="1" ht="12" hidden="1" customHeight="1" thickBot="1" x14ac:dyDescent="0.25">
      <c r="A69" s="8"/>
      <c r="B69" s="139"/>
      <c r="C69" s="139"/>
      <c r="D69" s="34">
        <f t="shared" ref="D69:J69" si="5">((IF(D66="X",D65,"0")+IF(D67="X",D65,"0")+(IF(D68="X",D65,"0"))))</f>
        <v>0</v>
      </c>
      <c r="E69" s="34">
        <f t="shared" si="5"/>
        <v>0</v>
      </c>
      <c r="F69" s="34">
        <f t="shared" si="5"/>
        <v>0</v>
      </c>
      <c r="G69" s="35">
        <f t="shared" si="5"/>
        <v>0</v>
      </c>
      <c r="H69" s="36">
        <f t="shared" si="5"/>
        <v>0</v>
      </c>
      <c r="I69" s="36">
        <f t="shared" si="5"/>
        <v>0</v>
      </c>
      <c r="J69" s="36">
        <f t="shared" si="5"/>
        <v>0</v>
      </c>
      <c r="K69"/>
    </row>
    <row r="70" spans="1:11" s="2" customFormat="1" ht="35.25" customHeight="1" thickBot="1" x14ac:dyDescent="0.25">
      <c r="A70" s="8"/>
      <c r="B70" s="49" t="s">
        <v>38</v>
      </c>
      <c r="C70" s="90">
        <v>11</v>
      </c>
      <c r="D70" s="50">
        <v>1</v>
      </c>
      <c r="E70" s="50">
        <v>2</v>
      </c>
      <c r="F70" s="50">
        <v>3</v>
      </c>
      <c r="G70" s="51">
        <v>4</v>
      </c>
      <c r="H70" s="52">
        <v>5</v>
      </c>
      <c r="I70" s="52">
        <v>6</v>
      </c>
      <c r="J70" s="53">
        <v>7</v>
      </c>
      <c r="K70" s="26">
        <f>SUM(D75:J75)/4</f>
        <v>0</v>
      </c>
    </row>
    <row r="71" spans="1:11" s="2" customFormat="1" ht="35.1" customHeight="1" x14ac:dyDescent="0.2">
      <c r="A71" s="8"/>
      <c r="B71" s="100" t="s">
        <v>54</v>
      </c>
      <c r="C71" s="101"/>
      <c r="D71" s="31"/>
      <c r="E71" s="31"/>
      <c r="F71" s="31"/>
      <c r="G71" s="48"/>
      <c r="H71" s="25"/>
      <c r="I71" s="25"/>
      <c r="J71" s="24"/>
      <c r="K71"/>
    </row>
    <row r="72" spans="1:11" s="2" customFormat="1" ht="35.1" customHeight="1" x14ac:dyDescent="0.2">
      <c r="A72" s="8"/>
      <c r="B72" s="167" t="s">
        <v>65</v>
      </c>
      <c r="C72" s="167"/>
      <c r="D72" s="27"/>
      <c r="E72" s="27"/>
      <c r="F72" s="27"/>
      <c r="G72" s="28"/>
      <c r="H72" s="24"/>
      <c r="I72" s="24"/>
      <c r="J72" s="24"/>
      <c r="K72"/>
    </row>
    <row r="73" spans="1:11" s="2" customFormat="1" ht="35.1" customHeight="1" x14ac:dyDescent="0.2">
      <c r="A73" s="8"/>
      <c r="B73" s="167" t="s">
        <v>53</v>
      </c>
      <c r="C73" s="167"/>
      <c r="D73" s="27"/>
      <c r="E73" s="27"/>
      <c r="F73" s="27"/>
      <c r="G73" s="28"/>
      <c r="H73" s="24"/>
      <c r="I73" s="24"/>
      <c r="J73" s="24"/>
      <c r="K73"/>
    </row>
    <row r="74" spans="1:11" s="2" customFormat="1" ht="35.1" customHeight="1" thickBot="1" x14ac:dyDescent="0.25">
      <c r="A74" s="8"/>
      <c r="B74" s="167" t="s">
        <v>52</v>
      </c>
      <c r="C74" s="167"/>
      <c r="D74" s="82"/>
      <c r="E74" s="82"/>
      <c r="F74" s="82"/>
      <c r="G74" s="83"/>
      <c r="H74" s="84"/>
      <c r="I74" s="84"/>
      <c r="J74" s="84"/>
      <c r="K74"/>
    </row>
    <row r="75" spans="1:11" s="2" customFormat="1" ht="12" hidden="1" customHeight="1" thickBot="1" x14ac:dyDescent="0.25">
      <c r="A75" s="8"/>
      <c r="B75" s="139"/>
      <c r="C75" s="139"/>
      <c r="D75" s="34">
        <f>((IF(D71="X",D70,"0")+IF(D72="X",D70,"0")+(IF(D73="X",D70,"0")+(IF(D74="X",D70,"0")))))</f>
        <v>0</v>
      </c>
      <c r="E75" s="34">
        <f t="shared" ref="E75" si="6">((IF(E71="X",E70,"0")+IF(E72="X",E70,"0")+(IF(E73="X",E70,"0")+(IF(E74="X",E70,"0")))))</f>
        <v>0</v>
      </c>
      <c r="F75" s="34">
        <f>((IF(F71="X",F70,"0")+IF(F72="X",F70,"0")+(IF(F73="X",F70,"0")+(IF(F74="X",F70,"0")))))</f>
        <v>0</v>
      </c>
      <c r="G75" s="35">
        <f>((IF(G71="X",G70,"0")+IF(G72="X",G70,"0")+(IF(G73="X",G70,"0")+(IF(G74="X",G70,"0")))))</f>
        <v>0</v>
      </c>
      <c r="H75" s="36">
        <f>((IF(H71="X",H70,"0")+IF(H72="X",H70,"0")+(IF(H73="X",H70,"0")+(IF(H74="X",H70,"0")))))</f>
        <v>0</v>
      </c>
      <c r="I75" s="36">
        <f t="shared" ref="I75" si="7">((IF(I71="X",I70,"0")+IF(I72="X",I70,"0")+(IF(I73="X",I70,"0")+(IF(I74="X",I70,"0")))))</f>
        <v>0</v>
      </c>
      <c r="J75" s="36">
        <f>((IF(J71="X",J70,"0")+IF(J72="X",J70,"0")+(IF(J73="X",J70,"0")+(IF(J74="X",J70,"0")))))</f>
        <v>0</v>
      </c>
      <c r="K75"/>
    </row>
    <row r="76" spans="1:11" s="12" customFormat="1" ht="45" customHeight="1" thickBot="1" x14ac:dyDescent="0.25">
      <c r="B76" s="60" t="s">
        <v>24</v>
      </c>
      <c r="C76" s="91">
        <f>C55+C60+C65+C70</f>
        <v>40</v>
      </c>
      <c r="D76" s="171">
        <f>K55*C55+K60*C60+K65*C65+K70*C70</f>
        <v>0</v>
      </c>
      <c r="E76" s="172"/>
      <c r="F76" s="172"/>
      <c r="G76" s="172"/>
      <c r="H76" s="173">
        <f>D76/(C76*7)</f>
        <v>0</v>
      </c>
      <c r="I76" s="174"/>
      <c r="J76" s="174"/>
      <c r="K76" s="175"/>
    </row>
    <row r="77" spans="1:11" s="2" customFormat="1" ht="13.5" customHeight="1" thickBo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/>
    </row>
    <row r="78" spans="1:11" s="12" customFormat="1" ht="39" hidden="1" customHeight="1" thickBot="1" x14ac:dyDescent="0.25">
      <c r="C78" s="54"/>
      <c r="D78" s="55"/>
      <c r="E78" s="56"/>
      <c r="F78" s="57"/>
      <c r="G78" s="58"/>
      <c r="H78" s="58"/>
      <c r="I78" s="58"/>
      <c r="J78" s="59"/>
    </row>
    <row r="79" spans="1:11" s="12" customFormat="1" ht="36" customHeight="1" thickBot="1" x14ac:dyDescent="0.25">
      <c r="B79" s="75" t="s">
        <v>39</v>
      </c>
      <c r="C79" s="176">
        <f>H39</f>
        <v>0</v>
      </c>
      <c r="D79" s="177"/>
      <c r="E79" s="178" t="s">
        <v>32</v>
      </c>
      <c r="F79" s="178"/>
      <c r="G79" s="179"/>
      <c r="H79" s="182">
        <f>(C79*H29)+(C80*H54)</f>
        <v>0</v>
      </c>
      <c r="I79" s="183"/>
      <c r="J79" s="183"/>
      <c r="K79" s="184"/>
    </row>
    <row r="80" spans="1:11" s="12" customFormat="1" ht="36.75" customHeight="1" thickBot="1" x14ac:dyDescent="0.25">
      <c r="B80" s="76" t="s">
        <v>26</v>
      </c>
      <c r="C80" s="173">
        <f>H76</f>
        <v>0</v>
      </c>
      <c r="D80" s="175"/>
      <c r="E80" s="180"/>
      <c r="F80" s="180"/>
      <c r="G80" s="181"/>
      <c r="H80" s="185"/>
      <c r="I80" s="186"/>
      <c r="J80" s="186"/>
      <c r="K80" s="187"/>
    </row>
    <row r="81" spans="1:12" s="2" customFormat="1" ht="13.5" hidden="1" thickBot="1" x14ac:dyDescent="0.25">
      <c r="A81" s="10" t="s">
        <v>8</v>
      </c>
      <c r="B81" s="11"/>
      <c r="C81" s="12"/>
      <c r="D81" s="12"/>
      <c r="E81" s="12"/>
      <c r="F81" s="12"/>
      <c r="G81" s="12"/>
      <c r="H81" s="12"/>
      <c r="I81" s="12"/>
      <c r="J81" s="12"/>
      <c r="K81"/>
    </row>
    <row r="82" spans="1:12" ht="13.5" thickBot="1" x14ac:dyDescent="0.25">
      <c r="A82" s="10"/>
      <c r="B82" s="156" t="s">
        <v>9</v>
      </c>
      <c r="C82" s="157"/>
      <c r="D82" s="157"/>
      <c r="E82" s="157"/>
      <c r="F82" s="157"/>
      <c r="G82" s="157"/>
      <c r="H82" s="157"/>
      <c r="I82" s="157"/>
      <c r="J82" s="157"/>
      <c r="K82" s="158"/>
    </row>
    <row r="83" spans="1:12" ht="37.5" customHeight="1" x14ac:dyDescent="0.2">
      <c r="A83" t="s">
        <v>10</v>
      </c>
      <c r="B83" s="159" t="s">
        <v>29</v>
      </c>
      <c r="C83" s="160"/>
      <c r="D83" s="160"/>
      <c r="E83" s="160"/>
      <c r="F83" s="160"/>
      <c r="G83" s="160"/>
      <c r="H83" s="160"/>
      <c r="I83" s="160"/>
      <c r="J83" s="160"/>
      <c r="K83" s="161"/>
    </row>
    <row r="84" spans="1:12" x14ac:dyDescent="0.2">
      <c r="A84" s="10" t="s">
        <v>11</v>
      </c>
      <c r="B84" s="61"/>
      <c r="C84" s="33"/>
      <c r="D84" s="33"/>
      <c r="E84" s="33"/>
      <c r="F84" s="33"/>
      <c r="G84" s="33"/>
      <c r="H84" s="33"/>
      <c r="I84" s="33"/>
      <c r="J84" s="33"/>
      <c r="K84" s="62"/>
    </row>
    <row r="85" spans="1:12" x14ac:dyDescent="0.2">
      <c r="A85" s="10" t="s">
        <v>12</v>
      </c>
      <c r="B85" s="61"/>
      <c r="C85" s="33"/>
      <c r="D85" s="33"/>
      <c r="E85" s="33"/>
      <c r="F85" s="33"/>
      <c r="G85" s="33"/>
      <c r="H85" s="33"/>
      <c r="I85" s="33"/>
      <c r="J85" s="33"/>
      <c r="K85" s="62"/>
    </row>
    <row r="86" spans="1:12" x14ac:dyDescent="0.2">
      <c r="A86" s="10" t="s">
        <v>13</v>
      </c>
      <c r="B86" s="61"/>
      <c r="C86" s="33"/>
      <c r="D86" s="33"/>
      <c r="E86" s="33"/>
      <c r="F86" s="33"/>
      <c r="G86" s="33"/>
      <c r="H86" s="33"/>
      <c r="I86" s="33"/>
      <c r="J86" s="33"/>
      <c r="K86" s="62"/>
    </row>
    <row r="87" spans="1:12" x14ac:dyDescent="0.2">
      <c r="A87" s="10" t="s">
        <v>14</v>
      </c>
      <c r="B87" s="61"/>
      <c r="C87" s="33"/>
      <c r="D87" s="33"/>
      <c r="E87" s="33"/>
      <c r="F87" s="33"/>
      <c r="G87" s="33"/>
      <c r="H87" s="33"/>
      <c r="I87" s="33"/>
      <c r="J87" s="33"/>
      <c r="K87" s="62"/>
    </row>
    <row r="88" spans="1:12" x14ac:dyDescent="0.2">
      <c r="A88" s="10" t="s">
        <v>15</v>
      </c>
      <c r="B88" s="61"/>
      <c r="C88" s="33"/>
      <c r="D88" s="33"/>
      <c r="E88" s="33"/>
      <c r="F88" s="33"/>
      <c r="G88" s="33"/>
      <c r="H88" s="33"/>
      <c r="I88" s="33"/>
      <c r="J88" s="33"/>
      <c r="K88" s="62"/>
    </row>
    <row r="89" spans="1:12" ht="13.5" thickBot="1" x14ac:dyDescent="0.25">
      <c r="A89" s="10" t="s">
        <v>16</v>
      </c>
      <c r="B89" s="63"/>
      <c r="C89" s="64"/>
      <c r="D89" s="64"/>
      <c r="E89" s="64"/>
      <c r="F89" s="64"/>
      <c r="G89" s="64"/>
      <c r="H89" s="64"/>
      <c r="I89" s="64"/>
      <c r="J89" s="64"/>
      <c r="K89" s="65"/>
    </row>
    <row r="90" spans="1:12" x14ac:dyDescent="0.2">
      <c r="A90" t="s">
        <v>17</v>
      </c>
    </row>
    <row r="91" spans="1:12" hidden="1" x14ac:dyDescent="0.2"/>
    <row r="92" spans="1:12" hidden="1" x14ac:dyDescent="0.2">
      <c r="B92" s="168" t="s">
        <v>18</v>
      </c>
      <c r="C92" s="169"/>
      <c r="D92" s="169"/>
      <c r="E92" s="169"/>
      <c r="F92" s="169"/>
      <c r="G92" s="169"/>
      <c r="H92" s="169"/>
      <c r="I92" s="169"/>
      <c r="J92" s="169"/>
      <c r="K92" s="170"/>
    </row>
    <row r="93" spans="1:12" ht="13.5" hidden="1" thickBot="1" x14ac:dyDescent="0.25">
      <c r="B93" s="13" t="s">
        <v>19</v>
      </c>
      <c r="C93" s="14" t="e">
        <f>((IF(#REF!="","0",1)*#REF!)+(IF(#REF!="","0",1)*#REF!)+(IF(#REF!="","0",1)*#REF!))</f>
        <v>#REF!</v>
      </c>
      <c r="D93" s="15" t="e">
        <f>((IF(#REF!="","0",2)*#REF!)+(IF(#REF!="","0",2)*#REF!)+(IF(#REF!="","0",2)*#REF!))</f>
        <v>#REF!</v>
      </c>
      <c r="E93" s="15" t="e">
        <f>((IF(#REF!="","0",3)*#REF!)+(IF(#REF!="","0",3)*#REF!)+(IF(#REF!="","0",3)*#REF!))</f>
        <v>#REF!</v>
      </c>
      <c r="F93" s="15" t="e">
        <f>((IF(#REF!="","0",4)*#REF!)+(IF(#REF!="","0",4)*#REF!)+(IF(#REF!="","0",4)*#REF!))</f>
        <v>#REF!</v>
      </c>
      <c r="G93" s="15" t="e">
        <f>((IF(#REF!="","0",5)*#REF!)+(IF(#REF!="","0",5)*#REF!)+(IF(#REF!="","0",5)*#REF!))</f>
        <v>#REF!</v>
      </c>
      <c r="H93" s="15" t="e">
        <f>((IF(#REF!="","0",6)*#REF!)+(IF(#REF!="","0",6)*#REF!)+(IF(#REF!="","0",6)*#REF!))</f>
        <v>#REF!</v>
      </c>
      <c r="I93" s="16" t="e">
        <f>((IF(#REF!="","0",7)*#REF!)+(IF(#REF!="","0",7)*#REF!)+(IF(#REF!="","0",7)*#REF!))</f>
        <v>#REF!</v>
      </c>
      <c r="J93" t="e">
        <f>SUM(C93:I93)</f>
        <v>#REF!</v>
      </c>
      <c r="K93" s="17" t="e">
        <f>J93/350</f>
        <v>#REF!</v>
      </c>
      <c r="L93" s="18"/>
    </row>
    <row r="94" spans="1:12" ht="13.5" hidden="1" thickBot="1" x14ac:dyDescent="0.25">
      <c r="B94" s="13" t="s">
        <v>20</v>
      </c>
      <c r="C94" s="19" t="e">
        <f>((IF(#REF!="","0",1)*#REF!)+(IF(#REF!="","0",1)*#REF!)+(IF(#REF!="","0",1)*#REF!)+(IF(#REF!="","0",1)*#REF!)+(IF(#REF!="","0",1)*#REF!)+(IF(#REF!="","0",1)*#REF!)+(IF(#REF!="","0",1)*#REF!))</f>
        <v>#REF!</v>
      </c>
      <c r="D94" s="19" t="e">
        <f>((IF(#REF!="","0",2)*#REF!)+(IF(#REF!="","0",2)*#REF!)+(IF(#REF!="","0",2)*#REF!)+(IF(#REF!="","0",2)*#REF!)+(IF(#REF!="","0",2)*#REF!)+(IF(#REF!="","0",2)*#REF!)+(IF(#REF!="","0",2)*#REF!))</f>
        <v>#REF!</v>
      </c>
      <c r="E94" s="19" t="e">
        <f>((IF(#REF!="","0",3)*#REF!)+(IF(#REF!="","0",3)*#REF!)+(IF(#REF!="","0",3)*#REF!)+(IF(#REF!="","0",3)*#REF!)+(IF(#REF!="","0",3)*#REF!)+(IF(#REF!="","0",3)*#REF!)+(IF(#REF!="","0",3)*#REF!))</f>
        <v>#REF!</v>
      </c>
      <c r="F94" s="19" t="e">
        <f>((IF(#REF!="","0",4)*#REF!)+(IF(#REF!="","0",4)*#REF!)+(IF(#REF!="","0",4)*#REF!)+(IF(#REF!="","0",4)*#REF!)+(IF(#REF!="","0",4)*#REF!)+(IF(#REF!="","0",4)*#REF!)+(IF(#REF!="","0",4)*#REF!))</f>
        <v>#REF!</v>
      </c>
      <c r="G94" s="19" t="e">
        <f>((IF(#REF!="","0",5)*#REF!)+(IF(#REF!="","0",5)*#REF!)+(IF(#REF!="","0",5)*#REF!)+(IF(#REF!="","0",5)*#REF!)+(IF(#REF!="","0",5)*#REF!)+(IF(#REF!="","0",5)*#REF!)+(IF(#REF!="","0",5)*#REF!))</f>
        <v>#REF!</v>
      </c>
      <c r="H94" s="19" t="e">
        <f>((IF(#REF!="","0",6)*#REF!)+(IF(#REF!="","0",6)*#REF!)+(IF(#REF!="","0",6)*#REF!)+(IF(#REF!="","0",6)*#REF!)+(IF(#REF!="","0",6)*#REF!)+(IF(#REF!="","0",6)*#REF!)+(IF(#REF!="","0",6)*#REF!))</f>
        <v>#REF!</v>
      </c>
      <c r="I94" s="19" t="e">
        <f>((IF(#REF!="","0",7)*#REF!)+(IF(#REF!="","0",7)*#REF!)+(IF(#REF!="","0",7)*#REF!)+(IF(#REF!="","0",7)*#REF!)+(IF(#REF!="","0",7)*#REF!)+(IF(#REF!="","0",7)*#REF!)+(IF(#REF!="","0",7)*#REF!))</f>
        <v>#REF!</v>
      </c>
      <c r="J94" s="20" t="e">
        <f>SUM(C94:I94)</f>
        <v>#REF!</v>
      </c>
      <c r="K94" s="17" t="e">
        <f>J94/350</f>
        <v>#REF!</v>
      </c>
      <c r="L94" s="18"/>
    </row>
    <row r="95" spans="1:12" ht="13.5" hidden="1" thickBot="1" x14ac:dyDescent="0.25">
      <c r="B95" s="21"/>
      <c r="C95" s="22"/>
      <c r="D95" s="22"/>
      <c r="E95" s="22"/>
      <c r="F95" s="22"/>
      <c r="G95" s="22"/>
      <c r="H95" s="22"/>
      <c r="I95" s="22"/>
      <c r="J95" s="22" t="e">
        <f>SUM(J93:J94)</f>
        <v>#REF!</v>
      </c>
      <c r="K95" s="23" t="e">
        <f>IF(J95&lt;490,0,J95/700)</f>
        <v>#REF!</v>
      </c>
      <c r="L95" s="18"/>
    </row>
  </sheetData>
  <mergeCells count="104">
    <mergeCell ref="I7:J7"/>
    <mergeCell ref="B8:F8"/>
    <mergeCell ref="G8:H8"/>
    <mergeCell ref="I8:J8"/>
    <mergeCell ref="C1:F1"/>
    <mergeCell ref="H1:J1"/>
    <mergeCell ref="C2:F2"/>
    <mergeCell ref="H2:J3"/>
    <mergeCell ref="C3:F3"/>
    <mergeCell ref="C4:F4"/>
    <mergeCell ref="B9:F9"/>
    <mergeCell ref="B10:F10"/>
    <mergeCell ref="B11:F11"/>
    <mergeCell ref="B12:F12"/>
    <mergeCell ref="B13:F13"/>
    <mergeCell ref="B14:F14"/>
    <mergeCell ref="C5:F5"/>
    <mergeCell ref="B7:F7"/>
    <mergeCell ref="G7:H7"/>
    <mergeCell ref="B18:F18"/>
    <mergeCell ref="I18:J18"/>
    <mergeCell ref="B19:F19"/>
    <mergeCell ref="I19:J19"/>
    <mergeCell ref="B20:F20"/>
    <mergeCell ref="I20:J20"/>
    <mergeCell ref="B15:F15"/>
    <mergeCell ref="G15:H15"/>
    <mergeCell ref="I15:J15"/>
    <mergeCell ref="B16:F16"/>
    <mergeCell ref="I16:J16"/>
    <mergeCell ref="B17:F17"/>
    <mergeCell ref="I17:J17"/>
    <mergeCell ref="B23:F23"/>
    <mergeCell ref="G23:H23"/>
    <mergeCell ref="I23:J23"/>
    <mergeCell ref="B24:F24"/>
    <mergeCell ref="G24:H24"/>
    <mergeCell ref="I24:J24"/>
    <mergeCell ref="B21:F21"/>
    <mergeCell ref="I21:J21"/>
    <mergeCell ref="B22:C22"/>
    <mergeCell ref="D22:F22"/>
    <mergeCell ref="G22:H22"/>
    <mergeCell ref="I22:J22"/>
    <mergeCell ref="B27:F27"/>
    <mergeCell ref="G27:H27"/>
    <mergeCell ref="I27:J27"/>
    <mergeCell ref="B28:C28"/>
    <mergeCell ref="D28:F28"/>
    <mergeCell ref="G28:H28"/>
    <mergeCell ref="I28:J28"/>
    <mergeCell ref="B25:F25"/>
    <mergeCell ref="G25:H25"/>
    <mergeCell ref="I25:J25"/>
    <mergeCell ref="B26:F26"/>
    <mergeCell ref="G26:H26"/>
    <mergeCell ref="I26:J26"/>
    <mergeCell ref="B37:C37"/>
    <mergeCell ref="B38:C38"/>
    <mergeCell ref="D39:G39"/>
    <mergeCell ref="H39:K39"/>
    <mergeCell ref="B40:K40"/>
    <mergeCell ref="B41:K41"/>
    <mergeCell ref="D29:G29"/>
    <mergeCell ref="H29:J29"/>
    <mergeCell ref="B31:C31"/>
    <mergeCell ref="B32:C32"/>
    <mergeCell ref="B34:C34"/>
    <mergeCell ref="B35:C35"/>
    <mergeCell ref="C52:F52"/>
    <mergeCell ref="D54:G54"/>
    <mergeCell ref="H54:J54"/>
    <mergeCell ref="B56:C56"/>
    <mergeCell ref="B57:C57"/>
    <mergeCell ref="B58:C58"/>
    <mergeCell ref="C48:F48"/>
    <mergeCell ref="H48:J48"/>
    <mergeCell ref="C49:F49"/>
    <mergeCell ref="H49:J50"/>
    <mergeCell ref="C50:F50"/>
    <mergeCell ref="C51:F51"/>
    <mergeCell ref="B67:C67"/>
    <mergeCell ref="B68:C68"/>
    <mergeCell ref="B69:C69"/>
    <mergeCell ref="B71:C71"/>
    <mergeCell ref="B72:C72"/>
    <mergeCell ref="B73:C73"/>
    <mergeCell ref="B59:C59"/>
    <mergeCell ref="B61:C61"/>
    <mergeCell ref="B62:C62"/>
    <mergeCell ref="B63:C63"/>
    <mergeCell ref="B64:C64"/>
    <mergeCell ref="B66:C66"/>
    <mergeCell ref="B82:K82"/>
    <mergeCell ref="B83:K83"/>
    <mergeCell ref="B92:K92"/>
    <mergeCell ref="B74:C74"/>
    <mergeCell ref="B75:C75"/>
    <mergeCell ref="D76:G76"/>
    <mergeCell ref="H76:K76"/>
    <mergeCell ref="C79:D79"/>
    <mergeCell ref="E79:G80"/>
    <mergeCell ref="H79:K80"/>
    <mergeCell ref="C80:D80"/>
  </mergeCells>
  <pageMargins left="0.78740157480314965" right="0.39370078740157483" top="0.59055118110236227" bottom="0.51181102362204722" header="0.23622047244094491" footer="0.31496062992125984"/>
  <pageSetup paperSize="9" scale="70" orientation="portrait" r:id="rId1"/>
  <headerFooter alignWithMargins="0">
    <oddHeader>&amp;L&amp;"Tahoma,Corsivo"&amp;11COMUNE DI BUSCA&amp;C&amp;"Tahoma,Grassetto"&amp;11SCHEDA DI VALUTAZIONE DELLA
 PERFORMANCE INDIVIDUALE</oddHeader>
    <oddFooter>&amp;LFirma compilatore:&amp;CFirma interessato:&amp;RData compilazione</oddFooter>
  </headerFooter>
  <rowBreaks count="1" manualBreakCount="1">
    <brk id="47" min="1" max="10" man="1"/>
  </rowBreaks>
  <colBreaks count="1" manualBreakCount="1">
    <brk id="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5"/>
  <sheetViews>
    <sheetView topLeftCell="B25" zoomScale="80" zoomScaleNormal="80" zoomScaleSheetLayoutView="91" zoomScalePageLayoutView="90" workbookViewId="0">
      <selection activeCell="C4" sqref="C4:F4"/>
    </sheetView>
  </sheetViews>
  <sheetFormatPr defaultColWidth="8.7109375" defaultRowHeight="12.75" x14ac:dyDescent="0.2"/>
  <cols>
    <col min="1" max="1" width="6.7109375" hidden="1" customWidth="1"/>
    <col min="2" max="2" width="48" customWidth="1"/>
    <col min="3" max="3" width="12.42578125" customWidth="1"/>
    <col min="4" max="4" width="6.42578125" customWidth="1"/>
    <col min="5" max="5" width="6.7109375" customWidth="1"/>
    <col min="6" max="6" width="6.42578125" customWidth="1"/>
    <col min="7" max="10" width="6.7109375" customWidth="1"/>
    <col min="11" max="11" width="12.42578125" customWidth="1"/>
    <col min="12" max="12" width="40.42578125" style="2" bestFit="1" customWidth="1"/>
  </cols>
  <sheetData>
    <row r="1" spans="2:12" ht="15" customHeight="1" x14ac:dyDescent="0.2">
      <c r="B1" s="77" t="s">
        <v>0</v>
      </c>
      <c r="C1" s="108" t="s">
        <v>27</v>
      </c>
      <c r="D1" s="108"/>
      <c r="E1" s="108"/>
      <c r="F1" s="109"/>
      <c r="G1" s="1"/>
      <c r="H1" s="110" t="s">
        <v>1</v>
      </c>
      <c r="I1" s="111"/>
      <c r="J1" s="111"/>
    </row>
    <row r="2" spans="2:12" ht="15" customHeight="1" x14ac:dyDescent="0.2">
      <c r="B2" s="69" t="s">
        <v>2</v>
      </c>
      <c r="C2" s="112"/>
      <c r="D2" s="112"/>
      <c r="E2" s="112"/>
      <c r="F2" s="113"/>
      <c r="G2" s="3"/>
      <c r="H2" s="114"/>
      <c r="I2" s="115"/>
      <c r="J2" s="116"/>
    </row>
    <row r="3" spans="2:12" ht="15" x14ac:dyDescent="0.2">
      <c r="B3" s="70" t="s">
        <v>3</v>
      </c>
      <c r="C3" s="112" t="s">
        <v>28</v>
      </c>
      <c r="D3" s="112"/>
      <c r="E3" s="112"/>
      <c r="F3" s="113"/>
      <c r="G3" s="4"/>
      <c r="H3" s="117"/>
      <c r="I3" s="118"/>
      <c r="J3" s="119"/>
    </row>
    <row r="4" spans="2:12" ht="21" customHeight="1" x14ac:dyDescent="0.2">
      <c r="B4" s="71" t="s">
        <v>4</v>
      </c>
      <c r="C4" s="120" t="s">
        <v>99</v>
      </c>
      <c r="D4" s="120"/>
      <c r="E4" s="120"/>
      <c r="F4" s="121"/>
      <c r="G4" s="4"/>
      <c r="H4" s="4"/>
      <c r="I4" s="4"/>
      <c r="J4" s="5"/>
    </row>
    <row r="5" spans="2:12" ht="15.75" thickBot="1" x14ac:dyDescent="0.25">
      <c r="B5" s="72" t="s">
        <v>5</v>
      </c>
      <c r="C5" s="164" t="s">
        <v>42</v>
      </c>
      <c r="D5" s="164"/>
      <c r="E5" s="164"/>
      <c r="F5" s="165"/>
      <c r="G5" s="4"/>
      <c r="H5" s="4"/>
      <c r="I5" s="4"/>
      <c r="J5" s="4"/>
    </row>
    <row r="6" spans="2:12" ht="15.75" thickBot="1" x14ac:dyDescent="0.25">
      <c r="B6" s="85"/>
      <c r="C6" s="86"/>
      <c r="D6" s="86"/>
      <c r="E6" s="86"/>
      <c r="F6" s="86"/>
      <c r="G6" s="4"/>
      <c r="H6" s="4"/>
      <c r="I6" s="4"/>
      <c r="J6" s="4"/>
    </row>
    <row r="7" spans="2:12" ht="24" customHeight="1" x14ac:dyDescent="0.2">
      <c r="B7" s="127" t="s">
        <v>31</v>
      </c>
      <c r="C7" s="128"/>
      <c r="D7" s="128"/>
      <c r="E7" s="128"/>
      <c r="F7" s="128"/>
      <c r="G7" s="129"/>
      <c r="H7" s="130"/>
      <c r="I7" s="129" t="s">
        <v>6</v>
      </c>
      <c r="J7" s="131"/>
    </row>
    <row r="8" spans="2:12" x14ac:dyDescent="0.2">
      <c r="B8" s="122" t="s">
        <v>33</v>
      </c>
      <c r="C8" s="123"/>
      <c r="D8" s="123"/>
      <c r="E8" s="123"/>
      <c r="F8" s="124"/>
      <c r="G8" s="105"/>
      <c r="H8" s="105"/>
      <c r="I8" s="106"/>
      <c r="J8" s="107"/>
    </row>
    <row r="9" spans="2:12" x14ac:dyDescent="0.2">
      <c r="B9" s="97">
        <v>1</v>
      </c>
      <c r="C9" s="98"/>
      <c r="D9" s="98"/>
      <c r="E9" s="98"/>
      <c r="F9" s="99"/>
      <c r="G9" s="78"/>
      <c r="H9" s="79"/>
      <c r="I9" s="78"/>
      <c r="J9" s="80"/>
      <c r="K9" s="81"/>
    </row>
    <row r="10" spans="2:12" x14ac:dyDescent="0.2">
      <c r="B10" s="97">
        <v>2</v>
      </c>
      <c r="C10" s="98"/>
      <c r="D10" s="98"/>
      <c r="E10" s="98"/>
      <c r="F10" s="99"/>
      <c r="G10" s="78"/>
      <c r="H10" s="79"/>
      <c r="I10" s="78"/>
      <c r="J10" s="80"/>
    </row>
    <row r="11" spans="2:12" x14ac:dyDescent="0.2">
      <c r="B11" s="97">
        <v>3</v>
      </c>
      <c r="C11" s="98"/>
      <c r="D11" s="98"/>
      <c r="E11" s="98"/>
      <c r="F11" s="99"/>
      <c r="G11" s="78"/>
      <c r="H11" s="79"/>
      <c r="I11" s="78"/>
      <c r="J11" s="80"/>
    </row>
    <row r="12" spans="2:12" x14ac:dyDescent="0.2">
      <c r="B12" s="97"/>
      <c r="C12" s="98"/>
      <c r="D12" s="98"/>
      <c r="E12" s="98"/>
      <c r="F12" s="99"/>
      <c r="G12" s="78"/>
      <c r="H12" s="79"/>
      <c r="I12" s="78"/>
      <c r="J12" s="80"/>
    </row>
    <row r="13" spans="2:12" x14ac:dyDescent="0.2">
      <c r="B13" s="97"/>
      <c r="C13" s="98"/>
      <c r="D13" s="98"/>
      <c r="E13" s="98"/>
      <c r="F13" s="99"/>
      <c r="G13" s="78"/>
      <c r="H13" s="79"/>
      <c r="I13" s="78"/>
      <c r="J13" s="80"/>
    </row>
    <row r="14" spans="2:12" x14ac:dyDescent="0.2">
      <c r="B14" s="97"/>
      <c r="C14" s="98"/>
      <c r="D14" s="98"/>
      <c r="E14" s="98"/>
      <c r="F14" s="99"/>
      <c r="G14" s="78"/>
      <c r="H14" s="79"/>
      <c r="I14" s="78"/>
      <c r="J14" s="80"/>
    </row>
    <row r="15" spans="2:12" s="6" customFormat="1" x14ac:dyDescent="0.2">
      <c r="B15" s="122" t="s">
        <v>36</v>
      </c>
      <c r="C15" s="123"/>
      <c r="D15" s="123"/>
      <c r="E15" s="123"/>
      <c r="F15" s="124"/>
      <c r="G15" s="105"/>
      <c r="H15" s="105"/>
      <c r="I15" s="106"/>
      <c r="J15" s="107"/>
      <c r="L15" s="2"/>
    </row>
    <row r="16" spans="2:12" x14ac:dyDescent="0.2">
      <c r="B16" s="97">
        <v>1</v>
      </c>
      <c r="C16" s="98"/>
      <c r="D16" s="98"/>
      <c r="E16" s="98"/>
      <c r="F16" s="99"/>
      <c r="G16" s="78"/>
      <c r="H16" s="79"/>
      <c r="I16" s="95"/>
      <c r="J16" s="96"/>
    </row>
    <row r="17" spans="1:11" x14ac:dyDescent="0.2">
      <c r="B17" s="97">
        <v>2</v>
      </c>
      <c r="C17" s="98"/>
      <c r="D17" s="98"/>
      <c r="E17" s="98"/>
      <c r="F17" s="99"/>
      <c r="G17" s="78"/>
      <c r="H17" s="79"/>
      <c r="I17" s="95"/>
      <c r="J17" s="96"/>
    </row>
    <row r="18" spans="1:11" x14ac:dyDescent="0.2">
      <c r="B18" s="97">
        <v>3</v>
      </c>
      <c r="C18" s="98"/>
      <c r="D18" s="98"/>
      <c r="E18" s="98"/>
      <c r="F18" s="99"/>
      <c r="G18" s="78"/>
      <c r="H18" s="79"/>
      <c r="I18" s="95"/>
      <c r="J18" s="96"/>
    </row>
    <row r="19" spans="1:11" x14ac:dyDescent="0.2">
      <c r="B19" s="97"/>
      <c r="C19" s="98"/>
      <c r="D19" s="98"/>
      <c r="E19" s="98"/>
      <c r="F19" s="99"/>
      <c r="G19" s="78"/>
      <c r="H19" s="79"/>
      <c r="I19" s="95"/>
      <c r="J19" s="96"/>
    </row>
    <row r="20" spans="1:11" x14ac:dyDescent="0.2">
      <c r="B20" s="97"/>
      <c r="C20" s="98"/>
      <c r="D20" s="98"/>
      <c r="E20" s="98"/>
      <c r="F20" s="99"/>
      <c r="G20" s="78"/>
      <c r="H20" s="79"/>
      <c r="I20" s="95"/>
      <c r="J20" s="96"/>
    </row>
    <row r="21" spans="1:11" x14ac:dyDescent="0.2">
      <c r="B21" s="97"/>
      <c r="C21" s="98"/>
      <c r="D21" s="98"/>
      <c r="E21" s="98"/>
      <c r="F21" s="99"/>
      <c r="G21" s="78"/>
      <c r="H21" s="79"/>
      <c r="I21" s="95"/>
      <c r="J21" s="96"/>
    </row>
    <row r="22" spans="1:11" x14ac:dyDescent="0.2">
      <c r="A22" s="7"/>
      <c r="B22" s="102" t="s">
        <v>34</v>
      </c>
      <c r="C22" s="103"/>
      <c r="D22" s="104" t="s">
        <v>7</v>
      </c>
      <c r="E22" s="104"/>
      <c r="F22" s="104"/>
      <c r="G22" s="105" t="s">
        <v>35</v>
      </c>
      <c r="H22" s="105"/>
      <c r="I22" s="106" t="s">
        <v>6</v>
      </c>
      <c r="J22" s="107"/>
    </row>
    <row r="23" spans="1:11" x14ac:dyDescent="0.2">
      <c r="A23" s="7"/>
      <c r="B23" s="97">
        <v>1</v>
      </c>
      <c r="C23" s="98"/>
      <c r="D23" s="98"/>
      <c r="E23" s="98"/>
      <c r="F23" s="99"/>
      <c r="G23" s="95"/>
      <c r="H23" s="96"/>
      <c r="I23" s="95"/>
      <c r="J23" s="96"/>
    </row>
    <row r="24" spans="1:11" x14ac:dyDescent="0.2">
      <c r="A24" s="7"/>
      <c r="B24" s="97">
        <v>2</v>
      </c>
      <c r="C24" s="98"/>
      <c r="D24" s="98"/>
      <c r="E24" s="98"/>
      <c r="F24" s="99"/>
      <c r="G24" s="95"/>
      <c r="H24" s="96"/>
      <c r="I24" s="95"/>
      <c r="J24" s="96"/>
    </row>
    <row r="25" spans="1:11" x14ac:dyDescent="0.2">
      <c r="A25" s="7"/>
      <c r="B25" s="97">
        <v>3</v>
      </c>
      <c r="C25" s="98"/>
      <c r="D25" s="98"/>
      <c r="E25" s="98"/>
      <c r="F25" s="99"/>
      <c r="G25" s="95"/>
      <c r="H25" s="96"/>
      <c r="I25" s="95"/>
      <c r="J25" s="96"/>
    </row>
    <row r="26" spans="1:11" x14ac:dyDescent="0.2">
      <c r="A26" s="7"/>
      <c r="B26" s="144"/>
      <c r="C26" s="145"/>
      <c r="D26" s="145"/>
      <c r="E26" s="145"/>
      <c r="F26" s="146"/>
      <c r="G26" s="95"/>
      <c r="H26" s="96"/>
      <c r="I26" s="95"/>
      <c r="J26" s="96"/>
    </row>
    <row r="27" spans="1:11" x14ac:dyDescent="0.2">
      <c r="A27" s="7"/>
      <c r="B27" s="144"/>
      <c r="C27" s="145"/>
      <c r="D27" s="145"/>
      <c r="E27" s="145"/>
      <c r="F27" s="146"/>
      <c r="G27" s="95"/>
      <c r="H27" s="96"/>
      <c r="I27" s="95"/>
      <c r="J27" s="96"/>
    </row>
    <row r="28" spans="1:11" ht="5.0999999999999996" customHeight="1" thickBot="1" x14ac:dyDescent="0.25">
      <c r="A28" s="7"/>
      <c r="B28" s="140"/>
      <c r="C28" s="141"/>
      <c r="D28" s="142"/>
      <c r="E28" s="142"/>
      <c r="F28" s="142"/>
      <c r="G28" s="143"/>
      <c r="H28" s="143"/>
      <c r="I28" s="147"/>
      <c r="J28" s="147"/>
    </row>
    <row r="29" spans="1:11" ht="35.25" customHeight="1" thickBot="1" x14ac:dyDescent="0.25">
      <c r="A29" s="8"/>
      <c r="B29" s="38" t="s">
        <v>40</v>
      </c>
      <c r="C29" s="39" t="s">
        <v>44</v>
      </c>
      <c r="D29" s="132" t="s">
        <v>22</v>
      </c>
      <c r="E29" s="132"/>
      <c r="F29" s="132"/>
      <c r="G29" s="133"/>
      <c r="H29" s="134">
        <v>0.6</v>
      </c>
      <c r="I29" s="135"/>
      <c r="J29" s="136"/>
    </row>
    <row r="30" spans="1:11" ht="35.25" customHeight="1" thickBot="1" x14ac:dyDescent="0.25">
      <c r="A30" s="8"/>
      <c r="B30" s="42" t="s">
        <v>33</v>
      </c>
      <c r="C30" s="43">
        <v>20</v>
      </c>
      <c r="D30" s="44">
        <v>1</v>
      </c>
      <c r="E30" s="44">
        <v>2</v>
      </c>
      <c r="F30" s="44">
        <v>3</v>
      </c>
      <c r="G30" s="45">
        <v>4</v>
      </c>
      <c r="H30" s="46">
        <v>5</v>
      </c>
      <c r="I30" s="46">
        <v>6</v>
      </c>
      <c r="J30" s="46">
        <v>7</v>
      </c>
      <c r="K30" s="37">
        <f>SUM(D32:J32)</f>
        <v>0</v>
      </c>
    </row>
    <row r="31" spans="1:11" ht="33" customHeight="1" thickBot="1" x14ac:dyDescent="0.25">
      <c r="A31" s="8"/>
      <c r="B31" s="137"/>
      <c r="C31" s="137"/>
      <c r="D31" s="27"/>
      <c r="E31" s="27"/>
      <c r="F31" s="27"/>
      <c r="G31" s="28"/>
      <c r="H31" s="24" t="s">
        <v>21</v>
      </c>
      <c r="I31" s="24"/>
      <c r="J31" s="24"/>
    </row>
    <row r="32" spans="1:11" ht="18" hidden="1" customHeight="1" thickBot="1" x14ac:dyDescent="0.25">
      <c r="A32" s="8"/>
      <c r="B32" s="138"/>
      <c r="C32" s="138"/>
      <c r="D32" s="29" t="str">
        <f>((IF(D31="X",D30,"0")))</f>
        <v>0</v>
      </c>
      <c r="E32" s="29" t="str">
        <f>((IF(E31="X",E30,"0")))</f>
        <v>0</v>
      </c>
      <c r="F32" s="29" t="str">
        <f>((IF(F31="X",F30,"0")))</f>
        <v>0</v>
      </c>
      <c r="G32" s="30" t="str">
        <f>((IF(G31="X",G30,"0")))</f>
        <v>0</v>
      </c>
      <c r="H32" s="32" t="str">
        <f>(IF(H31="X",H30,"0"))</f>
        <v>0</v>
      </c>
      <c r="I32" s="32" t="str">
        <f>(IF(I31="X",I30,"0"))</f>
        <v>0</v>
      </c>
      <c r="J32" s="32" t="str">
        <f>(IF(J31="X",J30,"0"))</f>
        <v>0</v>
      </c>
    </row>
    <row r="33" spans="1:11" ht="35.25" customHeight="1" thickBot="1" x14ac:dyDescent="0.25">
      <c r="A33" s="8"/>
      <c r="B33" s="40" t="s">
        <v>36</v>
      </c>
      <c r="C33" s="41">
        <v>20</v>
      </c>
      <c r="D33" s="44">
        <v>1</v>
      </c>
      <c r="E33" s="44">
        <v>2</v>
      </c>
      <c r="F33" s="44">
        <v>3</v>
      </c>
      <c r="G33" s="45">
        <v>4</v>
      </c>
      <c r="H33" s="46">
        <v>5</v>
      </c>
      <c r="I33" s="46">
        <v>6</v>
      </c>
      <c r="J33" s="46">
        <v>7</v>
      </c>
      <c r="K33" s="37">
        <f>SUM(D35:J35)</f>
        <v>0</v>
      </c>
    </row>
    <row r="34" spans="1:11" s="2" customFormat="1" ht="34.5" customHeight="1" thickBot="1" x14ac:dyDescent="0.25">
      <c r="A34" s="8"/>
      <c r="B34" s="137"/>
      <c r="C34" s="137"/>
      <c r="D34" s="27"/>
      <c r="E34" s="27"/>
      <c r="F34" s="27"/>
      <c r="G34" s="28"/>
      <c r="H34" s="24"/>
      <c r="I34" s="24"/>
      <c r="J34" s="24"/>
      <c r="K34"/>
    </row>
    <row r="35" spans="1:11" s="2" customFormat="1" ht="18" hidden="1" customHeight="1" thickBot="1" x14ac:dyDescent="0.25">
      <c r="A35" s="8"/>
      <c r="B35" s="138"/>
      <c r="C35" s="138"/>
      <c r="D35" s="29" t="str">
        <f>((IF(D34="X",D33,"0")))</f>
        <v>0</v>
      </c>
      <c r="E35" s="29" t="str">
        <f t="shared" ref="E35" si="0">((IF(E34="X",E33,"0")))</f>
        <v>0</v>
      </c>
      <c r="F35" s="29" t="str">
        <f>((IF(F34="X",F33,"0")))</f>
        <v>0</v>
      </c>
      <c r="G35" s="30" t="str">
        <f>((IF(G34="X",G33,"0")))</f>
        <v>0</v>
      </c>
      <c r="H35" s="32" t="str">
        <f>((IF(H34="X",H33,"0")))</f>
        <v>0</v>
      </c>
      <c r="I35" s="32" t="str">
        <f>((IF(I34="X",I33,"0")))</f>
        <v>0</v>
      </c>
      <c r="J35" s="32" t="str">
        <f>((IF(J34="X",J33,"0")))</f>
        <v>0</v>
      </c>
      <c r="K35"/>
    </row>
    <row r="36" spans="1:11" s="2" customFormat="1" ht="35.25" customHeight="1" thickBot="1" x14ac:dyDescent="0.25">
      <c r="A36" s="8"/>
      <c r="B36" s="40" t="s">
        <v>34</v>
      </c>
      <c r="C36" s="41">
        <v>20</v>
      </c>
      <c r="D36" s="44">
        <v>1</v>
      </c>
      <c r="E36" s="44">
        <v>2</v>
      </c>
      <c r="F36" s="44">
        <v>3</v>
      </c>
      <c r="G36" s="45">
        <v>4</v>
      </c>
      <c r="H36" s="46">
        <v>5</v>
      </c>
      <c r="I36" s="46">
        <v>6</v>
      </c>
      <c r="J36" s="46">
        <v>7</v>
      </c>
      <c r="K36" s="37">
        <f>SUM(D38:J38)</f>
        <v>0</v>
      </c>
    </row>
    <row r="37" spans="1:11" s="2" customFormat="1" ht="33" customHeight="1" thickBot="1" x14ac:dyDescent="0.25">
      <c r="A37" s="8"/>
      <c r="B37" s="137"/>
      <c r="C37" s="137"/>
      <c r="D37" s="27"/>
      <c r="E37" s="27"/>
      <c r="F37" s="27"/>
      <c r="G37" s="28"/>
      <c r="H37" s="24"/>
      <c r="I37" s="24"/>
      <c r="J37" s="24"/>
      <c r="K37"/>
    </row>
    <row r="38" spans="1:11" s="2" customFormat="1" ht="12" hidden="1" customHeight="1" thickBot="1" x14ac:dyDescent="0.25">
      <c r="A38" s="8"/>
      <c r="B38" s="139"/>
      <c r="C38" s="139"/>
      <c r="D38" s="34" t="str">
        <f>((IF(D37="X",D36,"0")))</f>
        <v>0</v>
      </c>
      <c r="E38" s="34" t="str">
        <f t="shared" ref="E38:F38" si="1">((IF(E37="X",E36,"0")))</f>
        <v>0</v>
      </c>
      <c r="F38" s="34" t="str">
        <f t="shared" si="1"/>
        <v>0</v>
      </c>
      <c r="G38" s="35" t="str">
        <f>((IF(G37="X",G36,"0")))</f>
        <v>0</v>
      </c>
      <c r="H38" s="36" t="str">
        <f>((IF(H37="X",H36,"0")))</f>
        <v>0</v>
      </c>
      <c r="I38" s="36" t="str">
        <f t="shared" ref="I38:J38" si="2">((IF(I37="X",I36,"0")))</f>
        <v>0</v>
      </c>
      <c r="J38" s="36" t="str">
        <f t="shared" si="2"/>
        <v>0</v>
      </c>
      <c r="K38"/>
    </row>
    <row r="39" spans="1:11" s="12" customFormat="1" ht="45" customHeight="1" thickBot="1" x14ac:dyDescent="0.25">
      <c r="B39" s="66" t="s">
        <v>41</v>
      </c>
      <c r="C39" s="67">
        <f>C36+C33+C30</f>
        <v>60</v>
      </c>
      <c r="D39" s="162">
        <f>(K30*C30)+(K33*C33)+(K36*C36)</f>
        <v>0</v>
      </c>
      <c r="E39" s="163"/>
      <c r="F39" s="163"/>
      <c r="G39" s="163"/>
      <c r="H39" s="153">
        <f>D39/(C39*7)</f>
        <v>0</v>
      </c>
      <c r="I39" s="154"/>
      <c r="J39" s="154"/>
      <c r="K39" s="155"/>
    </row>
    <row r="40" spans="1:11" s="68" customFormat="1" ht="13.5" thickBot="1" x14ac:dyDescent="0.25">
      <c r="B40" s="156" t="s">
        <v>9</v>
      </c>
      <c r="C40" s="157"/>
      <c r="D40" s="157"/>
      <c r="E40" s="157"/>
      <c r="F40" s="157"/>
      <c r="G40" s="157"/>
      <c r="H40" s="157"/>
      <c r="I40" s="157"/>
      <c r="J40" s="157"/>
      <c r="K40" s="158"/>
    </row>
    <row r="41" spans="1:11" s="68" customFormat="1" ht="25.5" customHeight="1" x14ac:dyDescent="0.2">
      <c r="B41" s="159" t="s">
        <v>30</v>
      </c>
      <c r="C41" s="160"/>
      <c r="D41" s="160"/>
      <c r="E41" s="160"/>
      <c r="F41" s="160"/>
      <c r="G41" s="160"/>
      <c r="H41" s="160"/>
      <c r="I41" s="160"/>
      <c r="J41" s="160"/>
      <c r="K41" s="161"/>
    </row>
    <row r="42" spans="1:11" s="68" customFormat="1" x14ac:dyDescent="0.2">
      <c r="B42" s="61"/>
      <c r="C42" s="33"/>
      <c r="D42" s="33"/>
      <c r="E42" s="33"/>
      <c r="F42" s="33"/>
      <c r="G42" s="33"/>
      <c r="H42" s="33"/>
      <c r="I42" s="33"/>
      <c r="J42" s="33"/>
      <c r="K42" s="62"/>
    </row>
    <row r="43" spans="1:11" s="68" customFormat="1" x14ac:dyDescent="0.2">
      <c r="B43" s="61"/>
      <c r="C43" s="33"/>
      <c r="D43" s="33"/>
      <c r="E43" s="33"/>
      <c r="F43" s="33"/>
      <c r="G43" s="33"/>
      <c r="H43" s="33"/>
      <c r="I43" s="33"/>
      <c r="J43" s="33"/>
      <c r="K43" s="62"/>
    </row>
    <row r="44" spans="1:11" s="68" customFormat="1" x14ac:dyDescent="0.2">
      <c r="B44" s="61"/>
      <c r="C44" s="33"/>
      <c r="D44" s="33"/>
      <c r="E44" s="33"/>
      <c r="F44" s="33"/>
      <c r="G44" s="33"/>
      <c r="H44" s="33"/>
      <c r="I44" s="33"/>
      <c r="J44" s="33"/>
      <c r="K44" s="62"/>
    </row>
    <row r="45" spans="1:11" s="68" customFormat="1" x14ac:dyDescent="0.2">
      <c r="B45" s="61"/>
      <c r="C45" s="33"/>
      <c r="D45" s="33"/>
      <c r="E45" s="33"/>
      <c r="F45" s="33"/>
      <c r="G45" s="33"/>
      <c r="H45" s="33"/>
      <c r="I45" s="33"/>
      <c r="J45" s="33"/>
      <c r="K45" s="62"/>
    </row>
    <row r="46" spans="1:11" s="68" customFormat="1" x14ac:dyDescent="0.2">
      <c r="B46" s="61"/>
      <c r="C46" s="33"/>
      <c r="D46" s="33"/>
      <c r="E46" s="33"/>
      <c r="F46" s="33"/>
      <c r="G46" s="33"/>
      <c r="H46" s="33"/>
      <c r="I46" s="33"/>
      <c r="J46" s="33"/>
      <c r="K46" s="62"/>
    </row>
    <row r="47" spans="1:11" s="12" customFormat="1" ht="13.5" thickBot="1" x14ac:dyDescent="0.25">
      <c r="B47" s="63"/>
      <c r="C47" s="64"/>
      <c r="D47" s="64"/>
      <c r="E47" s="64"/>
      <c r="F47" s="64"/>
      <c r="G47" s="64"/>
      <c r="H47" s="64"/>
      <c r="I47" s="64"/>
      <c r="J47" s="64"/>
      <c r="K47" s="65"/>
    </row>
    <row r="48" spans="1:11" s="12" customFormat="1" ht="15" x14ac:dyDescent="0.2">
      <c r="B48" s="77" t="s">
        <v>0</v>
      </c>
      <c r="C48" s="108" t="s">
        <v>27</v>
      </c>
      <c r="D48" s="108"/>
      <c r="E48" s="108"/>
      <c r="F48" s="109"/>
      <c r="G48" s="33"/>
      <c r="H48" s="110" t="s">
        <v>1</v>
      </c>
      <c r="I48" s="111"/>
      <c r="J48" s="111"/>
      <c r="K48"/>
    </row>
    <row r="49" spans="1:11" s="12" customFormat="1" ht="14.25" x14ac:dyDescent="0.2">
      <c r="B49" s="69" t="s">
        <v>2</v>
      </c>
      <c r="C49" s="112"/>
      <c r="D49" s="112"/>
      <c r="E49" s="112"/>
      <c r="F49" s="113"/>
      <c r="G49" s="33"/>
      <c r="H49" s="114">
        <f>H2</f>
        <v>0</v>
      </c>
      <c r="I49" s="115"/>
      <c r="J49" s="116"/>
      <c r="K49"/>
    </row>
    <row r="50" spans="1:11" s="12" customFormat="1" ht="14.25" x14ac:dyDescent="0.2">
      <c r="B50" s="70" t="s">
        <v>3</v>
      </c>
      <c r="C50" s="112" t="str">
        <f>C3</f>
        <v>Nome Cognome</v>
      </c>
      <c r="D50" s="112"/>
      <c r="E50" s="112"/>
      <c r="F50" s="113"/>
      <c r="G50" s="33"/>
      <c r="H50" s="117"/>
      <c r="I50" s="118"/>
      <c r="J50" s="119"/>
      <c r="K50"/>
    </row>
    <row r="51" spans="1:11" s="12" customFormat="1" ht="14.25" x14ac:dyDescent="0.2">
      <c r="B51" s="71" t="s">
        <v>4</v>
      </c>
      <c r="C51" s="120" t="str">
        <f>C4</f>
        <v>C</v>
      </c>
      <c r="D51" s="120"/>
      <c r="E51" s="120"/>
      <c r="F51" s="121"/>
      <c r="G51" s="33"/>
      <c r="H51" s="33"/>
      <c r="I51" s="33"/>
      <c r="J51" s="33"/>
      <c r="K51"/>
    </row>
    <row r="52" spans="1:11" s="12" customFormat="1" ht="15" thickBot="1" x14ac:dyDescent="0.25">
      <c r="B52" s="72" t="s">
        <v>5</v>
      </c>
      <c r="C52" s="164" t="str">
        <f>C5</f>
        <v>Polizia Locale</v>
      </c>
      <c r="D52" s="164"/>
      <c r="E52" s="164"/>
      <c r="F52" s="165"/>
      <c r="G52" s="33"/>
      <c r="H52" s="33"/>
      <c r="I52" s="33"/>
      <c r="J52" s="33"/>
      <c r="K52"/>
    </row>
    <row r="53" spans="1:11" s="12" customFormat="1" ht="13.5" thickBot="1" x14ac:dyDescent="0.25">
      <c r="B53" s="61"/>
      <c r="C53" s="33"/>
      <c r="D53" s="33"/>
      <c r="E53" s="33"/>
      <c r="F53" s="33"/>
      <c r="G53" s="33"/>
      <c r="H53" s="33"/>
      <c r="I53" s="33"/>
      <c r="J53" s="33"/>
      <c r="K53"/>
    </row>
    <row r="54" spans="1:11" s="2" customFormat="1" ht="43.15" customHeight="1" thickBot="1" x14ac:dyDescent="0.25">
      <c r="A54" s="9"/>
      <c r="B54" s="73" t="s">
        <v>23</v>
      </c>
      <c r="C54" s="74" t="s">
        <v>45</v>
      </c>
      <c r="D54" s="148" t="s">
        <v>22</v>
      </c>
      <c r="E54" s="148"/>
      <c r="F54" s="148"/>
      <c r="G54" s="149"/>
      <c r="H54" s="150">
        <v>0.4</v>
      </c>
      <c r="I54" s="151"/>
      <c r="J54" s="152"/>
      <c r="K54"/>
    </row>
    <row r="55" spans="1:11" s="2" customFormat="1" ht="35.25" customHeight="1" thickBot="1" x14ac:dyDescent="0.25">
      <c r="A55" s="8"/>
      <c r="B55" s="47" t="s">
        <v>37</v>
      </c>
      <c r="C55" s="92">
        <v>10</v>
      </c>
      <c r="D55" s="50">
        <v>1</v>
      </c>
      <c r="E55" s="50">
        <v>2</v>
      </c>
      <c r="F55" s="50">
        <v>3</v>
      </c>
      <c r="G55" s="51">
        <v>4</v>
      </c>
      <c r="H55" s="52">
        <v>5</v>
      </c>
      <c r="I55" s="52">
        <v>6</v>
      </c>
      <c r="J55" s="53">
        <v>7</v>
      </c>
      <c r="K55" s="26">
        <f>SUM(D59:J59)/3</f>
        <v>0</v>
      </c>
    </row>
    <row r="56" spans="1:11" s="2" customFormat="1" ht="35.25" customHeight="1" x14ac:dyDescent="0.2">
      <c r="A56" s="8"/>
      <c r="B56" s="137" t="s">
        <v>60</v>
      </c>
      <c r="C56" s="137"/>
      <c r="D56" s="27"/>
      <c r="E56" s="27"/>
      <c r="F56" s="27"/>
      <c r="G56" s="28"/>
      <c r="H56" s="24"/>
      <c r="I56" s="24"/>
      <c r="J56" s="24"/>
      <c r="K56"/>
    </row>
    <row r="57" spans="1:11" s="2" customFormat="1" ht="35.25" customHeight="1" x14ac:dyDescent="0.2">
      <c r="A57" s="8"/>
      <c r="B57" s="137" t="s">
        <v>61</v>
      </c>
      <c r="C57" s="137"/>
      <c r="D57" s="27"/>
      <c r="E57" s="27"/>
      <c r="F57" s="27"/>
      <c r="G57" s="28"/>
      <c r="H57" s="24"/>
      <c r="I57" s="24"/>
      <c r="J57" s="24"/>
      <c r="K57"/>
    </row>
    <row r="58" spans="1:11" s="2" customFormat="1" ht="42.75" customHeight="1" thickBot="1" x14ac:dyDescent="0.25">
      <c r="A58" s="8"/>
      <c r="B58" s="137" t="s">
        <v>93</v>
      </c>
      <c r="C58" s="137"/>
      <c r="D58" s="27"/>
      <c r="E58" s="27"/>
      <c r="F58" s="27"/>
      <c r="G58" s="28"/>
      <c r="H58" s="24"/>
      <c r="I58" s="24"/>
      <c r="J58" s="24"/>
      <c r="K58"/>
    </row>
    <row r="59" spans="1:11" s="2" customFormat="1" ht="13.15" hidden="1" customHeight="1" thickBot="1" x14ac:dyDescent="0.25">
      <c r="A59" s="8"/>
      <c r="B59" s="139"/>
      <c r="C59" s="139"/>
      <c r="D59" s="34">
        <f>((IF(D56="X",D55,"0")+(IF(D57="X",D55,"0")+IF(D58="X",D55,"0"))))</f>
        <v>0</v>
      </c>
      <c r="E59" s="34">
        <f t="shared" ref="E59:J59" si="3">((IF(E56="X",E55,"0")+(IF(E57="X",E55,"0")+IF(E58="X",E55,"0"))))</f>
        <v>0</v>
      </c>
      <c r="F59" s="34">
        <f t="shared" si="3"/>
        <v>0</v>
      </c>
      <c r="G59" s="35">
        <f t="shared" si="3"/>
        <v>0</v>
      </c>
      <c r="H59" s="36">
        <f t="shared" si="3"/>
        <v>0</v>
      </c>
      <c r="I59" s="36">
        <f t="shared" si="3"/>
        <v>0</v>
      </c>
      <c r="J59" s="36">
        <f t="shared" si="3"/>
        <v>0</v>
      </c>
      <c r="K59"/>
    </row>
    <row r="60" spans="1:11" s="2" customFormat="1" ht="35.25" customHeight="1" thickBot="1" x14ac:dyDescent="0.25">
      <c r="A60" s="8"/>
      <c r="B60" s="49" t="s">
        <v>43</v>
      </c>
      <c r="C60" s="90">
        <v>10</v>
      </c>
      <c r="D60" s="50">
        <v>1</v>
      </c>
      <c r="E60" s="50">
        <v>2</v>
      </c>
      <c r="F60" s="50">
        <v>3</v>
      </c>
      <c r="G60" s="51">
        <v>4</v>
      </c>
      <c r="H60" s="52">
        <v>5</v>
      </c>
      <c r="I60" s="52">
        <v>6</v>
      </c>
      <c r="J60" s="53">
        <v>7</v>
      </c>
      <c r="K60" s="26">
        <f>SUM(D64:J64)/3</f>
        <v>0</v>
      </c>
    </row>
    <row r="61" spans="1:11" s="2" customFormat="1" ht="35.1" customHeight="1" x14ac:dyDescent="0.2">
      <c r="A61" s="8"/>
      <c r="B61" s="166" t="s">
        <v>62</v>
      </c>
      <c r="C61" s="166"/>
      <c r="D61" s="31"/>
      <c r="E61" s="31"/>
      <c r="F61" s="31"/>
      <c r="G61" s="48"/>
      <c r="H61" s="25"/>
      <c r="I61" s="25"/>
      <c r="J61" s="24"/>
      <c r="K61"/>
    </row>
    <row r="62" spans="1:11" s="2" customFormat="1" ht="35.1" customHeight="1" x14ac:dyDescent="0.2">
      <c r="A62" s="8"/>
      <c r="B62" s="167" t="s">
        <v>63</v>
      </c>
      <c r="C62" s="167"/>
      <c r="D62" s="27"/>
      <c r="E62" s="27"/>
      <c r="F62" s="27"/>
      <c r="G62" s="28"/>
      <c r="H62" s="24"/>
      <c r="I62" s="24"/>
      <c r="J62" s="24"/>
      <c r="K62"/>
    </row>
    <row r="63" spans="1:11" s="2" customFormat="1" ht="35.1" customHeight="1" thickBot="1" x14ac:dyDescent="0.25">
      <c r="A63" s="8"/>
      <c r="B63" s="137" t="s">
        <v>57</v>
      </c>
      <c r="C63" s="137"/>
      <c r="D63" s="27"/>
      <c r="E63" s="27"/>
      <c r="F63" s="27"/>
      <c r="G63" s="28"/>
      <c r="H63" s="24"/>
      <c r="I63" s="24"/>
      <c r="J63" s="24"/>
      <c r="K63"/>
    </row>
    <row r="64" spans="1:11" s="2" customFormat="1" ht="13.5" hidden="1" thickBot="1" x14ac:dyDescent="0.25">
      <c r="A64" s="8"/>
      <c r="B64" s="139"/>
      <c r="C64" s="139"/>
      <c r="D64" s="34">
        <f>((IF(D61="X",D60,"0")+(IF(D62="X",D60,"0")+IF(D63="X",D60,"0"))))</f>
        <v>0</v>
      </c>
      <c r="E64" s="34">
        <f t="shared" ref="E64:J64" si="4">((IF(E61="X",E60,"0")+(IF(E62="X",E60,"0")+IF(E63="X",E60,"0"))))</f>
        <v>0</v>
      </c>
      <c r="F64" s="34">
        <f t="shared" si="4"/>
        <v>0</v>
      </c>
      <c r="G64" s="35">
        <f t="shared" si="4"/>
        <v>0</v>
      </c>
      <c r="H64" s="36">
        <f t="shared" si="4"/>
        <v>0</v>
      </c>
      <c r="I64" s="36">
        <f t="shared" si="4"/>
        <v>0</v>
      </c>
      <c r="J64" s="36">
        <f t="shared" si="4"/>
        <v>0</v>
      </c>
      <c r="K64"/>
    </row>
    <row r="65" spans="1:11" s="2" customFormat="1" ht="35.25" customHeight="1" thickBot="1" x14ac:dyDescent="0.25">
      <c r="A65" s="8"/>
      <c r="B65" s="49" t="s">
        <v>25</v>
      </c>
      <c r="C65" s="90">
        <v>9</v>
      </c>
      <c r="D65" s="50">
        <v>1</v>
      </c>
      <c r="E65" s="50">
        <v>2</v>
      </c>
      <c r="F65" s="50">
        <v>3</v>
      </c>
      <c r="G65" s="51">
        <v>4</v>
      </c>
      <c r="H65" s="52">
        <v>5</v>
      </c>
      <c r="I65" s="52">
        <v>6</v>
      </c>
      <c r="J65" s="53">
        <v>7</v>
      </c>
      <c r="K65" s="26">
        <f>SUM(D69:J69)/3</f>
        <v>0</v>
      </c>
    </row>
    <row r="66" spans="1:11" s="2" customFormat="1" ht="35.1" customHeight="1" x14ac:dyDescent="0.2">
      <c r="A66" s="8"/>
      <c r="B66" s="166" t="s">
        <v>89</v>
      </c>
      <c r="C66" s="166"/>
      <c r="D66" s="31"/>
      <c r="E66" s="31"/>
      <c r="F66" s="31"/>
      <c r="G66" s="48"/>
      <c r="H66" s="25"/>
      <c r="I66" s="25"/>
      <c r="J66" s="24"/>
      <c r="K66"/>
    </row>
    <row r="67" spans="1:11" s="2" customFormat="1" ht="35.1" customHeight="1" x14ac:dyDescent="0.2">
      <c r="A67" s="8"/>
      <c r="B67" s="137" t="s">
        <v>50</v>
      </c>
      <c r="C67" s="137"/>
      <c r="D67" s="27"/>
      <c r="E67" s="27"/>
      <c r="F67" s="27"/>
      <c r="G67" s="28"/>
      <c r="H67" s="24"/>
      <c r="I67" s="24"/>
      <c r="J67" s="24"/>
      <c r="K67"/>
    </row>
    <row r="68" spans="1:11" s="2" customFormat="1" ht="35.1" customHeight="1" thickBot="1" x14ac:dyDescent="0.25">
      <c r="A68" s="8"/>
      <c r="B68" s="137" t="s">
        <v>64</v>
      </c>
      <c r="C68" s="137"/>
      <c r="D68" s="27"/>
      <c r="E68" s="27"/>
      <c r="F68" s="27"/>
      <c r="G68" s="28"/>
      <c r="H68" s="24"/>
      <c r="I68" s="24"/>
      <c r="J68" s="24"/>
      <c r="K68"/>
    </row>
    <row r="69" spans="1:11" s="2" customFormat="1" ht="12" hidden="1" customHeight="1" thickBot="1" x14ac:dyDescent="0.25">
      <c r="A69" s="8"/>
      <c r="B69" s="139"/>
      <c r="C69" s="139"/>
      <c r="D69" s="34">
        <f t="shared" ref="D69:J69" si="5">((IF(D66="X",D65,"0")+IF(D67="X",D65,"0")+(IF(D68="X",D65,"0"))))</f>
        <v>0</v>
      </c>
      <c r="E69" s="34">
        <f t="shared" si="5"/>
        <v>0</v>
      </c>
      <c r="F69" s="34">
        <f t="shared" si="5"/>
        <v>0</v>
      </c>
      <c r="G69" s="35">
        <f t="shared" si="5"/>
        <v>0</v>
      </c>
      <c r="H69" s="36">
        <f t="shared" si="5"/>
        <v>0</v>
      </c>
      <c r="I69" s="36">
        <f t="shared" si="5"/>
        <v>0</v>
      </c>
      <c r="J69" s="36">
        <f t="shared" si="5"/>
        <v>0</v>
      </c>
      <c r="K69"/>
    </row>
    <row r="70" spans="1:11" s="2" customFormat="1" ht="35.25" customHeight="1" thickBot="1" x14ac:dyDescent="0.25">
      <c r="A70" s="8"/>
      <c r="B70" s="49" t="s">
        <v>38</v>
      </c>
      <c r="C70" s="90">
        <v>11</v>
      </c>
      <c r="D70" s="50">
        <v>1</v>
      </c>
      <c r="E70" s="50">
        <v>2</v>
      </c>
      <c r="F70" s="50">
        <v>3</v>
      </c>
      <c r="G70" s="51">
        <v>4</v>
      </c>
      <c r="H70" s="52">
        <v>5</v>
      </c>
      <c r="I70" s="52">
        <v>6</v>
      </c>
      <c r="J70" s="53">
        <v>7</v>
      </c>
      <c r="K70" s="26">
        <f>SUM(D75:J75)/4</f>
        <v>0</v>
      </c>
    </row>
    <row r="71" spans="1:11" s="2" customFormat="1" ht="35.1" customHeight="1" x14ac:dyDescent="0.2">
      <c r="A71" s="8"/>
      <c r="B71" s="100" t="s">
        <v>54</v>
      </c>
      <c r="C71" s="101"/>
      <c r="D71" s="31"/>
      <c r="E71" s="31"/>
      <c r="F71" s="31"/>
      <c r="G71" s="48"/>
      <c r="H71" s="25"/>
      <c r="I71" s="25"/>
      <c r="J71" s="24"/>
      <c r="K71"/>
    </row>
    <row r="72" spans="1:11" s="2" customFormat="1" ht="35.1" customHeight="1" x14ac:dyDescent="0.2">
      <c r="A72" s="8"/>
      <c r="B72" s="167" t="s">
        <v>65</v>
      </c>
      <c r="C72" s="167"/>
      <c r="D72" s="27"/>
      <c r="E72" s="27"/>
      <c r="F72" s="27"/>
      <c r="G72" s="28"/>
      <c r="H72" s="24"/>
      <c r="I72" s="24"/>
      <c r="J72" s="24"/>
      <c r="K72"/>
    </row>
    <row r="73" spans="1:11" s="2" customFormat="1" ht="35.1" customHeight="1" x14ac:dyDescent="0.2">
      <c r="A73" s="8"/>
      <c r="B73" s="167" t="s">
        <v>53</v>
      </c>
      <c r="C73" s="167"/>
      <c r="D73" s="27"/>
      <c r="E73" s="27"/>
      <c r="F73" s="27"/>
      <c r="G73" s="28"/>
      <c r="H73" s="24"/>
      <c r="I73" s="24"/>
      <c r="J73" s="24"/>
      <c r="K73"/>
    </row>
    <row r="74" spans="1:11" s="2" customFormat="1" ht="35.1" customHeight="1" thickBot="1" x14ac:dyDescent="0.25">
      <c r="A74" s="8"/>
      <c r="B74" s="167" t="s">
        <v>52</v>
      </c>
      <c r="C74" s="167"/>
      <c r="D74" s="82"/>
      <c r="E74" s="82"/>
      <c r="F74" s="82"/>
      <c r="G74" s="83"/>
      <c r="H74" s="84"/>
      <c r="I74" s="84"/>
      <c r="J74" s="84"/>
      <c r="K74"/>
    </row>
    <row r="75" spans="1:11" s="2" customFormat="1" ht="12" hidden="1" customHeight="1" thickBot="1" x14ac:dyDescent="0.25">
      <c r="A75" s="8"/>
      <c r="B75" s="139"/>
      <c r="C75" s="139"/>
      <c r="D75" s="34">
        <f>((IF(D71="X",D70,"0")+IF(D72="X",D70,"0")+(IF(D73="X",D70,"0")+(IF(D74="X",D70,"0")))))</f>
        <v>0</v>
      </c>
      <c r="E75" s="34">
        <f t="shared" ref="E75" si="6">((IF(E71="X",E70,"0")+IF(E72="X",E70,"0")+(IF(E73="X",E70,"0")+(IF(E74="X",E70,"0")))))</f>
        <v>0</v>
      </c>
      <c r="F75" s="34">
        <f>((IF(F71="X",F70,"0")+IF(F72="X",F70,"0")+(IF(F73="X",F70,"0")+(IF(F74="X",F70,"0")))))</f>
        <v>0</v>
      </c>
      <c r="G75" s="35">
        <f>((IF(G71="X",G70,"0")+IF(G72="X",G70,"0")+(IF(G73="X",G70,"0")+(IF(G74="X",G70,"0")))))</f>
        <v>0</v>
      </c>
      <c r="H75" s="36">
        <f>((IF(H71="X",H70,"0")+IF(H72="X",H70,"0")+(IF(H73="X",H70,"0")+(IF(H74="X",H70,"0")))))</f>
        <v>0</v>
      </c>
      <c r="I75" s="36">
        <f t="shared" ref="I75" si="7">((IF(I71="X",I70,"0")+IF(I72="X",I70,"0")+(IF(I73="X",I70,"0")+(IF(I74="X",I70,"0")))))</f>
        <v>0</v>
      </c>
      <c r="J75" s="36">
        <f>((IF(J71="X",J70,"0")+IF(J72="X",J70,"0")+(IF(J73="X",J70,"0")+(IF(J74="X",J70,"0")))))</f>
        <v>0</v>
      </c>
      <c r="K75"/>
    </row>
    <row r="76" spans="1:11" s="12" customFormat="1" ht="45" customHeight="1" thickBot="1" x14ac:dyDescent="0.25">
      <c r="B76" s="60" t="s">
        <v>24</v>
      </c>
      <c r="C76" s="91">
        <f>C55+C60+C65+C70</f>
        <v>40</v>
      </c>
      <c r="D76" s="171">
        <f>K55*C55+K60*C60+K65*C65+K70*C70</f>
        <v>0</v>
      </c>
      <c r="E76" s="172"/>
      <c r="F76" s="172"/>
      <c r="G76" s="172"/>
      <c r="H76" s="173">
        <f>D76/(C76*7)</f>
        <v>0</v>
      </c>
      <c r="I76" s="174"/>
      <c r="J76" s="174"/>
      <c r="K76" s="175"/>
    </row>
    <row r="77" spans="1:11" s="2" customFormat="1" ht="13.5" customHeight="1" thickBo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/>
    </row>
    <row r="78" spans="1:11" s="12" customFormat="1" ht="39" hidden="1" customHeight="1" thickBot="1" x14ac:dyDescent="0.25">
      <c r="C78" s="54"/>
      <c r="D78" s="55"/>
      <c r="E78" s="56"/>
      <c r="F78" s="57"/>
      <c r="G78" s="58"/>
      <c r="H78" s="58"/>
      <c r="I78" s="58"/>
      <c r="J78" s="59"/>
    </row>
    <row r="79" spans="1:11" s="12" customFormat="1" ht="36" customHeight="1" thickBot="1" x14ac:dyDescent="0.25">
      <c r="B79" s="75" t="s">
        <v>39</v>
      </c>
      <c r="C79" s="176">
        <f>H39</f>
        <v>0</v>
      </c>
      <c r="D79" s="177"/>
      <c r="E79" s="178" t="s">
        <v>32</v>
      </c>
      <c r="F79" s="178"/>
      <c r="G79" s="179"/>
      <c r="H79" s="182">
        <f>(C79*H29)+(C80*H54)</f>
        <v>0</v>
      </c>
      <c r="I79" s="183"/>
      <c r="J79" s="183"/>
      <c r="K79" s="184"/>
    </row>
    <row r="80" spans="1:11" s="12" customFormat="1" ht="36.75" customHeight="1" thickBot="1" x14ac:dyDescent="0.25">
      <c r="B80" s="76" t="s">
        <v>26</v>
      </c>
      <c r="C80" s="173">
        <f>H76</f>
        <v>0</v>
      </c>
      <c r="D80" s="175"/>
      <c r="E80" s="180"/>
      <c r="F80" s="180"/>
      <c r="G80" s="181"/>
      <c r="H80" s="185"/>
      <c r="I80" s="186"/>
      <c r="J80" s="186"/>
      <c r="K80" s="187"/>
    </row>
    <row r="81" spans="1:12" s="2" customFormat="1" ht="13.5" hidden="1" thickBot="1" x14ac:dyDescent="0.25">
      <c r="A81" s="10" t="s">
        <v>8</v>
      </c>
      <c r="B81" s="11"/>
      <c r="C81" s="12"/>
      <c r="D81" s="12"/>
      <c r="E81" s="12"/>
      <c r="F81" s="12"/>
      <c r="G81" s="12"/>
      <c r="H81" s="12"/>
      <c r="I81" s="12"/>
      <c r="J81" s="12"/>
      <c r="K81"/>
    </row>
    <row r="82" spans="1:12" ht="13.5" thickBot="1" x14ac:dyDescent="0.25">
      <c r="A82" s="10"/>
      <c r="B82" s="156" t="s">
        <v>9</v>
      </c>
      <c r="C82" s="157"/>
      <c r="D82" s="157"/>
      <c r="E82" s="157"/>
      <c r="F82" s="157"/>
      <c r="G82" s="157"/>
      <c r="H82" s="157"/>
      <c r="I82" s="157"/>
      <c r="J82" s="157"/>
      <c r="K82" s="158"/>
    </row>
    <row r="83" spans="1:12" ht="37.5" customHeight="1" x14ac:dyDescent="0.2">
      <c r="A83" t="s">
        <v>10</v>
      </c>
      <c r="B83" s="159" t="s">
        <v>29</v>
      </c>
      <c r="C83" s="160"/>
      <c r="D83" s="160"/>
      <c r="E83" s="160"/>
      <c r="F83" s="160"/>
      <c r="G83" s="160"/>
      <c r="H83" s="160"/>
      <c r="I83" s="160"/>
      <c r="J83" s="160"/>
      <c r="K83" s="161"/>
    </row>
    <row r="84" spans="1:12" x14ac:dyDescent="0.2">
      <c r="A84" s="10" t="s">
        <v>11</v>
      </c>
      <c r="B84" s="61"/>
      <c r="C84" s="33"/>
      <c r="D84" s="33"/>
      <c r="E84" s="33"/>
      <c r="F84" s="33"/>
      <c r="G84" s="33"/>
      <c r="H84" s="33"/>
      <c r="I84" s="33"/>
      <c r="J84" s="33"/>
      <c r="K84" s="62"/>
    </row>
    <row r="85" spans="1:12" x14ac:dyDescent="0.2">
      <c r="A85" s="10" t="s">
        <v>12</v>
      </c>
      <c r="B85" s="61"/>
      <c r="C85" s="33"/>
      <c r="D85" s="33"/>
      <c r="E85" s="33"/>
      <c r="F85" s="33"/>
      <c r="G85" s="33"/>
      <c r="H85" s="33"/>
      <c r="I85" s="33"/>
      <c r="J85" s="33"/>
      <c r="K85" s="62"/>
    </row>
    <row r="86" spans="1:12" x14ac:dyDescent="0.2">
      <c r="A86" s="10" t="s">
        <v>13</v>
      </c>
      <c r="B86" s="61"/>
      <c r="C86" s="33"/>
      <c r="D86" s="33"/>
      <c r="E86" s="33"/>
      <c r="F86" s="33"/>
      <c r="G86" s="33"/>
      <c r="H86" s="33"/>
      <c r="I86" s="33"/>
      <c r="J86" s="33"/>
      <c r="K86" s="62"/>
    </row>
    <row r="87" spans="1:12" x14ac:dyDescent="0.2">
      <c r="A87" s="10" t="s">
        <v>14</v>
      </c>
      <c r="B87" s="61"/>
      <c r="C87" s="33"/>
      <c r="D87" s="33"/>
      <c r="E87" s="33"/>
      <c r="F87" s="33"/>
      <c r="G87" s="33"/>
      <c r="H87" s="33"/>
      <c r="I87" s="33"/>
      <c r="J87" s="33"/>
      <c r="K87" s="62"/>
    </row>
    <row r="88" spans="1:12" x14ac:dyDescent="0.2">
      <c r="A88" s="10" t="s">
        <v>15</v>
      </c>
      <c r="B88" s="61"/>
      <c r="C88" s="33"/>
      <c r="D88" s="33"/>
      <c r="E88" s="33"/>
      <c r="F88" s="33"/>
      <c r="G88" s="33"/>
      <c r="H88" s="33"/>
      <c r="I88" s="33"/>
      <c r="J88" s="33"/>
      <c r="K88" s="62"/>
    </row>
    <row r="89" spans="1:12" ht="13.5" thickBot="1" x14ac:dyDescent="0.25">
      <c r="A89" s="10" t="s">
        <v>16</v>
      </c>
      <c r="B89" s="63"/>
      <c r="C89" s="64"/>
      <c r="D89" s="64"/>
      <c r="E89" s="64"/>
      <c r="F89" s="64"/>
      <c r="G89" s="64"/>
      <c r="H89" s="64"/>
      <c r="I89" s="64"/>
      <c r="J89" s="64"/>
      <c r="K89" s="65"/>
    </row>
    <row r="90" spans="1:12" x14ac:dyDescent="0.2">
      <c r="A90" t="s">
        <v>17</v>
      </c>
    </row>
    <row r="91" spans="1:12" hidden="1" x14ac:dyDescent="0.2"/>
    <row r="92" spans="1:12" hidden="1" x14ac:dyDescent="0.2">
      <c r="B92" s="168" t="s">
        <v>18</v>
      </c>
      <c r="C92" s="169"/>
      <c r="D92" s="169"/>
      <c r="E92" s="169"/>
      <c r="F92" s="169"/>
      <c r="G92" s="169"/>
      <c r="H92" s="169"/>
      <c r="I92" s="169"/>
      <c r="J92" s="169"/>
      <c r="K92" s="170"/>
    </row>
    <row r="93" spans="1:12" ht="13.5" hidden="1" thickBot="1" x14ac:dyDescent="0.25">
      <c r="B93" s="13" t="s">
        <v>19</v>
      </c>
      <c r="C93" s="14" t="e">
        <f>((IF(#REF!="","0",1)*#REF!)+(IF(#REF!="","0",1)*#REF!)+(IF(#REF!="","0",1)*#REF!))</f>
        <v>#REF!</v>
      </c>
      <c r="D93" s="15" t="e">
        <f>((IF(#REF!="","0",2)*#REF!)+(IF(#REF!="","0",2)*#REF!)+(IF(#REF!="","0",2)*#REF!))</f>
        <v>#REF!</v>
      </c>
      <c r="E93" s="15" t="e">
        <f>((IF(#REF!="","0",3)*#REF!)+(IF(#REF!="","0",3)*#REF!)+(IF(#REF!="","0",3)*#REF!))</f>
        <v>#REF!</v>
      </c>
      <c r="F93" s="15" t="e">
        <f>((IF(#REF!="","0",4)*#REF!)+(IF(#REF!="","0",4)*#REF!)+(IF(#REF!="","0",4)*#REF!))</f>
        <v>#REF!</v>
      </c>
      <c r="G93" s="15" t="e">
        <f>((IF(#REF!="","0",5)*#REF!)+(IF(#REF!="","0",5)*#REF!)+(IF(#REF!="","0",5)*#REF!))</f>
        <v>#REF!</v>
      </c>
      <c r="H93" s="15" t="e">
        <f>((IF(#REF!="","0",6)*#REF!)+(IF(#REF!="","0",6)*#REF!)+(IF(#REF!="","0",6)*#REF!))</f>
        <v>#REF!</v>
      </c>
      <c r="I93" s="16" t="e">
        <f>((IF(#REF!="","0",7)*#REF!)+(IF(#REF!="","0",7)*#REF!)+(IF(#REF!="","0",7)*#REF!))</f>
        <v>#REF!</v>
      </c>
      <c r="J93" t="e">
        <f>SUM(C93:I93)</f>
        <v>#REF!</v>
      </c>
      <c r="K93" s="17" t="e">
        <f>J93/350</f>
        <v>#REF!</v>
      </c>
      <c r="L93" s="18"/>
    </row>
    <row r="94" spans="1:12" ht="13.5" hidden="1" thickBot="1" x14ac:dyDescent="0.25">
      <c r="B94" s="13" t="s">
        <v>20</v>
      </c>
      <c r="C94" s="19" t="e">
        <f>((IF(#REF!="","0",1)*#REF!)+(IF(#REF!="","0",1)*#REF!)+(IF(#REF!="","0",1)*#REF!)+(IF(#REF!="","0",1)*#REF!)+(IF(#REF!="","0",1)*#REF!)+(IF(#REF!="","0",1)*#REF!)+(IF(#REF!="","0",1)*#REF!))</f>
        <v>#REF!</v>
      </c>
      <c r="D94" s="19" t="e">
        <f>((IF(#REF!="","0",2)*#REF!)+(IF(#REF!="","0",2)*#REF!)+(IF(#REF!="","0",2)*#REF!)+(IF(#REF!="","0",2)*#REF!)+(IF(#REF!="","0",2)*#REF!)+(IF(#REF!="","0",2)*#REF!)+(IF(#REF!="","0",2)*#REF!))</f>
        <v>#REF!</v>
      </c>
      <c r="E94" s="19" t="e">
        <f>((IF(#REF!="","0",3)*#REF!)+(IF(#REF!="","0",3)*#REF!)+(IF(#REF!="","0",3)*#REF!)+(IF(#REF!="","0",3)*#REF!)+(IF(#REF!="","0",3)*#REF!)+(IF(#REF!="","0",3)*#REF!)+(IF(#REF!="","0",3)*#REF!))</f>
        <v>#REF!</v>
      </c>
      <c r="F94" s="19" t="e">
        <f>((IF(#REF!="","0",4)*#REF!)+(IF(#REF!="","0",4)*#REF!)+(IF(#REF!="","0",4)*#REF!)+(IF(#REF!="","0",4)*#REF!)+(IF(#REF!="","0",4)*#REF!)+(IF(#REF!="","0",4)*#REF!)+(IF(#REF!="","0",4)*#REF!))</f>
        <v>#REF!</v>
      </c>
      <c r="G94" s="19" t="e">
        <f>((IF(#REF!="","0",5)*#REF!)+(IF(#REF!="","0",5)*#REF!)+(IF(#REF!="","0",5)*#REF!)+(IF(#REF!="","0",5)*#REF!)+(IF(#REF!="","0",5)*#REF!)+(IF(#REF!="","0",5)*#REF!)+(IF(#REF!="","0",5)*#REF!))</f>
        <v>#REF!</v>
      </c>
      <c r="H94" s="19" t="e">
        <f>((IF(#REF!="","0",6)*#REF!)+(IF(#REF!="","0",6)*#REF!)+(IF(#REF!="","0",6)*#REF!)+(IF(#REF!="","0",6)*#REF!)+(IF(#REF!="","0",6)*#REF!)+(IF(#REF!="","0",6)*#REF!)+(IF(#REF!="","0",6)*#REF!))</f>
        <v>#REF!</v>
      </c>
      <c r="I94" s="19" t="e">
        <f>((IF(#REF!="","0",7)*#REF!)+(IF(#REF!="","0",7)*#REF!)+(IF(#REF!="","0",7)*#REF!)+(IF(#REF!="","0",7)*#REF!)+(IF(#REF!="","0",7)*#REF!)+(IF(#REF!="","0",7)*#REF!)+(IF(#REF!="","0",7)*#REF!))</f>
        <v>#REF!</v>
      </c>
      <c r="J94" s="20" t="e">
        <f>SUM(C94:I94)</f>
        <v>#REF!</v>
      </c>
      <c r="K94" s="17" t="e">
        <f>J94/350</f>
        <v>#REF!</v>
      </c>
      <c r="L94" s="18"/>
    </row>
    <row r="95" spans="1:12" ht="13.5" hidden="1" thickBot="1" x14ac:dyDescent="0.25">
      <c r="B95" s="21"/>
      <c r="C95" s="22"/>
      <c r="D95" s="22"/>
      <c r="E95" s="22"/>
      <c r="F95" s="22"/>
      <c r="G95" s="22"/>
      <c r="H95" s="22"/>
      <c r="I95" s="22"/>
      <c r="J95" s="22" t="e">
        <f>SUM(J93:J94)</f>
        <v>#REF!</v>
      </c>
      <c r="K95" s="23" t="e">
        <f>IF(J95&lt;490,0,J95/700)</f>
        <v>#REF!</v>
      </c>
      <c r="L95" s="18"/>
    </row>
  </sheetData>
  <mergeCells count="104">
    <mergeCell ref="I7:J7"/>
    <mergeCell ref="B8:F8"/>
    <mergeCell ref="G8:H8"/>
    <mergeCell ref="I8:J8"/>
    <mergeCell ref="C1:F1"/>
    <mergeCell ref="H1:J1"/>
    <mergeCell ref="C2:F2"/>
    <mergeCell ref="H2:J3"/>
    <mergeCell ref="C3:F3"/>
    <mergeCell ref="C4:F4"/>
    <mergeCell ref="B9:F9"/>
    <mergeCell ref="B10:F10"/>
    <mergeCell ref="B11:F11"/>
    <mergeCell ref="B12:F12"/>
    <mergeCell ref="B13:F13"/>
    <mergeCell ref="B14:F14"/>
    <mergeCell ref="C5:F5"/>
    <mergeCell ref="B7:F7"/>
    <mergeCell ref="G7:H7"/>
    <mergeCell ref="B18:F18"/>
    <mergeCell ref="I18:J18"/>
    <mergeCell ref="B19:F19"/>
    <mergeCell ref="I19:J19"/>
    <mergeCell ref="B20:F20"/>
    <mergeCell ref="I20:J20"/>
    <mergeCell ref="B15:F15"/>
    <mergeCell ref="G15:H15"/>
    <mergeCell ref="I15:J15"/>
    <mergeCell ref="B16:F16"/>
    <mergeCell ref="I16:J16"/>
    <mergeCell ref="B17:F17"/>
    <mergeCell ref="I17:J17"/>
    <mergeCell ref="B23:F23"/>
    <mergeCell ref="G23:H23"/>
    <mergeCell ref="I23:J23"/>
    <mergeCell ref="B24:F24"/>
    <mergeCell ref="G24:H24"/>
    <mergeCell ref="I24:J24"/>
    <mergeCell ref="B21:F21"/>
    <mergeCell ref="I21:J21"/>
    <mergeCell ref="B22:C22"/>
    <mergeCell ref="D22:F22"/>
    <mergeCell ref="G22:H22"/>
    <mergeCell ref="I22:J22"/>
    <mergeCell ref="B27:F27"/>
    <mergeCell ref="G27:H27"/>
    <mergeCell ref="I27:J27"/>
    <mergeCell ref="B28:C28"/>
    <mergeCell ref="D28:F28"/>
    <mergeCell ref="G28:H28"/>
    <mergeCell ref="I28:J28"/>
    <mergeCell ref="B25:F25"/>
    <mergeCell ref="G25:H25"/>
    <mergeCell ref="I25:J25"/>
    <mergeCell ref="B26:F26"/>
    <mergeCell ref="G26:H26"/>
    <mergeCell ref="I26:J26"/>
    <mergeCell ref="B37:C37"/>
    <mergeCell ref="B38:C38"/>
    <mergeCell ref="D39:G39"/>
    <mergeCell ref="H39:K39"/>
    <mergeCell ref="B40:K40"/>
    <mergeCell ref="B41:K41"/>
    <mergeCell ref="D29:G29"/>
    <mergeCell ref="H29:J29"/>
    <mergeCell ref="B31:C31"/>
    <mergeCell ref="B32:C32"/>
    <mergeCell ref="B34:C34"/>
    <mergeCell ref="B35:C35"/>
    <mergeCell ref="C52:F52"/>
    <mergeCell ref="D54:G54"/>
    <mergeCell ref="H54:J54"/>
    <mergeCell ref="B56:C56"/>
    <mergeCell ref="B57:C57"/>
    <mergeCell ref="B58:C58"/>
    <mergeCell ref="C48:F48"/>
    <mergeCell ref="H48:J48"/>
    <mergeCell ref="C49:F49"/>
    <mergeCell ref="H49:J50"/>
    <mergeCell ref="C50:F50"/>
    <mergeCell ref="C51:F51"/>
    <mergeCell ref="B67:C67"/>
    <mergeCell ref="B68:C68"/>
    <mergeCell ref="B69:C69"/>
    <mergeCell ref="B71:C71"/>
    <mergeCell ref="B72:C72"/>
    <mergeCell ref="B73:C73"/>
    <mergeCell ref="B59:C59"/>
    <mergeCell ref="B61:C61"/>
    <mergeCell ref="B62:C62"/>
    <mergeCell ref="B63:C63"/>
    <mergeCell ref="B64:C64"/>
    <mergeCell ref="B66:C66"/>
    <mergeCell ref="B82:K82"/>
    <mergeCell ref="B83:K83"/>
    <mergeCell ref="B92:K92"/>
    <mergeCell ref="B74:C74"/>
    <mergeCell ref="B75:C75"/>
    <mergeCell ref="D76:G76"/>
    <mergeCell ref="H76:K76"/>
    <mergeCell ref="C79:D79"/>
    <mergeCell ref="E79:G80"/>
    <mergeCell ref="H79:K80"/>
    <mergeCell ref="C80:D80"/>
  </mergeCells>
  <pageMargins left="0.78740157480314965" right="0.39370078740157483" top="0.59055118110236227" bottom="0.51181102362204722" header="0.23622047244094491" footer="0.31496062992125984"/>
  <pageSetup paperSize="9" scale="70" orientation="portrait" r:id="rId1"/>
  <headerFooter alignWithMargins="0">
    <oddHeader>&amp;L&amp;"Tahoma,Corsivo"&amp;11COMUNE DI BUSCA&amp;C&amp;"Tahoma,Grassetto"&amp;11SCHEDA DI VALUTAZIONE DELLA
 PERFORMANCE INDIVIDUALE</oddHeader>
    <oddFooter>&amp;LFirma compilatore:&amp;CFirma interessato:&amp;RData compilazione</oddFooter>
  </headerFooter>
  <rowBreaks count="1" manualBreakCount="1">
    <brk id="47" min="1" max="10" man="1"/>
  </rowBreaks>
  <colBreaks count="1" manualBreakCount="1">
    <brk id="1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5"/>
  <sheetViews>
    <sheetView topLeftCell="B37" zoomScale="80" zoomScaleNormal="80" zoomScaleSheetLayoutView="91" zoomScalePageLayoutView="90" workbookViewId="0">
      <selection activeCell="C55" sqref="C55"/>
    </sheetView>
  </sheetViews>
  <sheetFormatPr defaultColWidth="8.7109375" defaultRowHeight="12.75" x14ac:dyDescent="0.2"/>
  <cols>
    <col min="1" max="1" width="6.7109375" hidden="1" customWidth="1"/>
    <col min="2" max="2" width="48" customWidth="1"/>
    <col min="3" max="3" width="12.42578125" customWidth="1"/>
    <col min="4" max="4" width="6.42578125" customWidth="1"/>
    <col min="5" max="5" width="6.7109375" customWidth="1"/>
    <col min="6" max="6" width="6.42578125" customWidth="1"/>
    <col min="7" max="10" width="6.7109375" customWidth="1"/>
    <col min="11" max="11" width="12.42578125" customWidth="1"/>
    <col min="12" max="12" width="40.42578125" style="2" bestFit="1" customWidth="1"/>
  </cols>
  <sheetData>
    <row r="1" spans="2:12" ht="15" customHeight="1" x14ac:dyDescent="0.2">
      <c r="B1" s="77" t="s">
        <v>0</v>
      </c>
      <c r="C1" s="108" t="s">
        <v>27</v>
      </c>
      <c r="D1" s="108"/>
      <c r="E1" s="108"/>
      <c r="F1" s="109"/>
      <c r="G1" s="1"/>
      <c r="H1" s="110" t="s">
        <v>1</v>
      </c>
      <c r="I1" s="111"/>
      <c r="J1" s="111"/>
    </row>
    <row r="2" spans="2:12" ht="15" customHeight="1" x14ac:dyDescent="0.2">
      <c r="B2" s="69" t="s">
        <v>2</v>
      </c>
      <c r="C2" s="112"/>
      <c r="D2" s="112"/>
      <c r="E2" s="112"/>
      <c r="F2" s="113"/>
      <c r="G2" s="3"/>
      <c r="H2" s="114">
        <v>2022</v>
      </c>
      <c r="I2" s="115"/>
      <c r="J2" s="116"/>
    </row>
    <row r="3" spans="2:12" ht="15" x14ac:dyDescent="0.2">
      <c r="B3" s="70" t="s">
        <v>3</v>
      </c>
      <c r="C3" s="112" t="s">
        <v>28</v>
      </c>
      <c r="D3" s="112"/>
      <c r="E3" s="112"/>
      <c r="F3" s="113"/>
      <c r="G3" s="4"/>
      <c r="H3" s="117"/>
      <c r="I3" s="118"/>
      <c r="J3" s="119"/>
    </row>
    <row r="4" spans="2:12" ht="21" customHeight="1" x14ac:dyDescent="0.2">
      <c r="B4" s="71" t="s">
        <v>4</v>
      </c>
      <c r="C4" s="120" t="s">
        <v>4</v>
      </c>
      <c r="D4" s="120"/>
      <c r="E4" s="120"/>
      <c r="F4" s="121"/>
      <c r="G4" s="4"/>
      <c r="H4" s="4"/>
      <c r="I4" s="4"/>
      <c r="J4" s="5"/>
    </row>
    <row r="5" spans="2:12" ht="15.75" thickBot="1" x14ac:dyDescent="0.25">
      <c r="B5" s="72" t="s">
        <v>5</v>
      </c>
      <c r="C5" s="164" t="s">
        <v>67</v>
      </c>
      <c r="D5" s="164"/>
      <c r="E5" s="164"/>
      <c r="F5" s="165"/>
      <c r="G5" s="4"/>
      <c r="H5" s="4"/>
      <c r="I5" s="4"/>
      <c r="J5" s="4"/>
    </row>
    <row r="6" spans="2:12" ht="15.75" thickBot="1" x14ac:dyDescent="0.25">
      <c r="B6" s="85"/>
      <c r="C6" s="86"/>
      <c r="D6" s="86"/>
      <c r="E6" s="86"/>
      <c r="F6" s="86"/>
      <c r="G6" s="4"/>
      <c r="H6" s="4"/>
      <c r="I6" s="4"/>
      <c r="J6" s="4"/>
    </row>
    <row r="7" spans="2:12" ht="24" customHeight="1" x14ac:dyDescent="0.2">
      <c r="B7" s="127" t="s">
        <v>31</v>
      </c>
      <c r="C7" s="128"/>
      <c r="D7" s="128"/>
      <c r="E7" s="128"/>
      <c r="F7" s="128"/>
      <c r="G7" s="129"/>
      <c r="H7" s="130"/>
      <c r="I7" s="129" t="s">
        <v>6</v>
      </c>
      <c r="J7" s="131"/>
    </row>
    <row r="8" spans="2:12" x14ac:dyDescent="0.2">
      <c r="B8" s="122" t="s">
        <v>33</v>
      </c>
      <c r="C8" s="123"/>
      <c r="D8" s="123"/>
      <c r="E8" s="123"/>
      <c r="F8" s="124"/>
      <c r="G8" s="105"/>
      <c r="H8" s="105"/>
      <c r="I8" s="106"/>
      <c r="J8" s="107"/>
    </row>
    <row r="9" spans="2:12" x14ac:dyDescent="0.2">
      <c r="B9" s="97">
        <v>1</v>
      </c>
      <c r="C9" s="98"/>
      <c r="D9" s="98"/>
      <c r="E9" s="98"/>
      <c r="F9" s="99"/>
      <c r="G9" s="78"/>
      <c r="H9" s="79"/>
      <c r="I9" s="78"/>
      <c r="J9" s="80"/>
      <c r="K9" s="81"/>
    </row>
    <row r="10" spans="2:12" x14ac:dyDescent="0.2">
      <c r="B10" s="97">
        <v>2</v>
      </c>
      <c r="C10" s="98"/>
      <c r="D10" s="98"/>
      <c r="E10" s="98"/>
      <c r="F10" s="99"/>
      <c r="G10" s="78"/>
      <c r="H10" s="79"/>
      <c r="I10" s="78"/>
      <c r="J10" s="80"/>
    </row>
    <row r="11" spans="2:12" x14ac:dyDescent="0.2">
      <c r="B11" s="97">
        <v>3</v>
      </c>
      <c r="C11" s="98"/>
      <c r="D11" s="98"/>
      <c r="E11" s="98"/>
      <c r="F11" s="99"/>
      <c r="G11" s="78"/>
      <c r="H11" s="79"/>
      <c r="I11" s="78"/>
      <c r="J11" s="80"/>
    </row>
    <row r="12" spans="2:12" x14ac:dyDescent="0.2">
      <c r="B12" s="97"/>
      <c r="C12" s="98"/>
      <c r="D12" s="98"/>
      <c r="E12" s="98"/>
      <c r="F12" s="99"/>
      <c r="G12" s="78"/>
      <c r="H12" s="79"/>
      <c r="I12" s="78"/>
      <c r="J12" s="80"/>
    </row>
    <row r="13" spans="2:12" x14ac:dyDescent="0.2">
      <c r="B13" s="97"/>
      <c r="C13" s="98"/>
      <c r="D13" s="98"/>
      <c r="E13" s="98"/>
      <c r="F13" s="99"/>
      <c r="G13" s="78"/>
      <c r="H13" s="79"/>
      <c r="I13" s="78"/>
      <c r="J13" s="80"/>
    </row>
    <row r="14" spans="2:12" x14ac:dyDescent="0.2">
      <c r="B14" s="97"/>
      <c r="C14" s="98"/>
      <c r="D14" s="98"/>
      <c r="E14" s="98"/>
      <c r="F14" s="99"/>
      <c r="G14" s="78"/>
      <c r="H14" s="79"/>
      <c r="I14" s="78"/>
      <c r="J14" s="80"/>
    </row>
    <row r="15" spans="2:12" s="6" customFormat="1" x14ac:dyDescent="0.2">
      <c r="B15" s="122" t="s">
        <v>36</v>
      </c>
      <c r="C15" s="123"/>
      <c r="D15" s="123"/>
      <c r="E15" s="123"/>
      <c r="F15" s="124"/>
      <c r="G15" s="105"/>
      <c r="H15" s="105"/>
      <c r="I15" s="106"/>
      <c r="J15" s="107"/>
      <c r="L15" s="2"/>
    </row>
    <row r="16" spans="2:12" x14ac:dyDescent="0.2">
      <c r="B16" s="97">
        <v>1</v>
      </c>
      <c r="C16" s="98"/>
      <c r="D16" s="98"/>
      <c r="E16" s="98"/>
      <c r="F16" s="99"/>
      <c r="G16" s="78"/>
      <c r="H16" s="79"/>
      <c r="I16" s="95"/>
      <c r="J16" s="96"/>
    </row>
    <row r="17" spans="1:11" x14ac:dyDescent="0.2">
      <c r="B17" s="97">
        <v>2</v>
      </c>
      <c r="C17" s="98"/>
      <c r="D17" s="98"/>
      <c r="E17" s="98"/>
      <c r="F17" s="99"/>
      <c r="G17" s="78"/>
      <c r="H17" s="79"/>
      <c r="I17" s="95"/>
      <c r="J17" s="96"/>
    </row>
    <row r="18" spans="1:11" x14ac:dyDescent="0.2">
      <c r="B18" s="97">
        <v>3</v>
      </c>
      <c r="C18" s="98"/>
      <c r="D18" s="98"/>
      <c r="E18" s="98"/>
      <c r="F18" s="99"/>
      <c r="G18" s="78"/>
      <c r="H18" s="79"/>
      <c r="I18" s="95"/>
      <c r="J18" s="96"/>
    </row>
    <row r="19" spans="1:11" x14ac:dyDescent="0.2">
      <c r="B19" s="97"/>
      <c r="C19" s="98"/>
      <c r="D19" s="98"/>
      <c r="E19" s="98"/>
      <c r="F19" s="99"/>
      <c r="G19" s="78"/>
      <c r="H19" s="79"/>
      <c r="I19" s="95"/>
      <c r="J19" s="96"/>
    </row>
    <row r="20" spans="1:11" x14ac:dyDescent="0.2">
      <c r="B20" s="97"/>
      <c r="C20" s="98"/>
      <c r="D20" s="98"/>
      <c r="E20" s="98"/>
      <c r="F20" s="99"/>
      <c r="G20" s="78"/>
      <c r="H20" s="79"/>
      <c r="I20" s="95"/>
      <c r="J20" s="96"/>
    </row>
    <row r="21" spans="1:11" x14ac:dyDescent="0.2">
      <c r="B21" s="97"/>
      <c r="C21" s="98"/>
      <c r="D21" s="98"/>
      <c r="E21" s="98"/>
      <c r="F21" s="99"/>
      <c r="G21" s="78"/>
      <c r="H21" s="79"/>
      <c r="I21" s="95"/>
      <c r="J21" s="96"/>
    </row>
    <row r="22" spans="1:11" x14ac:dyDescent="0.2">
      <c r="A22" s="7"/>
      <c r="B22" s="102" t="s">
        <v>34</v>
      </c>
      <c r="C22" s="103"/>
      <c r="D22" s="104" t="s">
        <v>7</v>
      </c>
      <c r="E22" s="104"/>
      <c r="F22" s="104"/>
      <c r="G22" s="105" t="s">
        <v>35</v>
      </c>
      <c r="H22" s="105"/>
      <c r="I22" s="106" t="s">
        <v>6</v>
      </c>
      <c r="J22" s="107"/>
    </row>
    <row r="23" spans="1:11" x14ac:dyDescent="0.2">
      <c r="A23" s="7"/>
      <c r="B23" s="97">
        <v>1</v>
      </c>
      <c r="C23" s="98"/>
      <c r="D23" s="98"/>
      <c r="E23" s="98"/>
      <c r="F23" s="99"/>
      <c r="G23" s="95"/>
      <c r="H23" s="96"/>
      <c r="I23" s="95"/>
      <c r="J23" s="96"/>
    </row>
    <row r="24" spans="1:11" x14ac:dyDescent="0.2">
      <c r="A24" s="7"/>
      <c r="B24" s="97">
        <v>2</v>
      </c>
      <c r="C24" s="98"/>
      <c r="D24" s="98"/>
      <c r="E24" s="98"/>
      <c r="F24" s="99"/>
      <c r="G24" s="95"/>
      <c r="H24" s="96"/>
      <c r="I24" s="95"/>
      <c r="J24" s="96"/>
    </row>
    <row r="25" spans="1:11" x14ac:dyDescent="0.2">
      <c r="A25" s="7"/>
      <c r="B25" s="97">
        <v>3</v>
      </c>
      <c r="C25" s="98"/>
      <c r="D25" s="98"/>
      <c r="E25" s="98"/>
      <c r="F25" s="99"/>
      <c r="G25" s="95"/>
      <c r="H25" s="96"/>
      <c r="I25" s="95"/>
      <c r="J25" s="96"/>
    </row>
    <row r="26" spans="1:11" x14ac:dyDescent="0.2">
      <c r="A26" s="7"/>
      <c r="B26" s="144"/>
      <c r="C26" s="145"/>
      <c r="D26" s="145"/>
      <c r="E26" s="145"/>
      <c r="F26" s="146"/>
      <c r="G26" s="95"/>
      <c r="H26" s="96"/>
      <c r="I26" s="95"/>
      <c r="J26" s="96"/>
    </row>
    <row r="27" spans="1:11" x14ac:dyDescent="0.2">
      <c r="A27" s="7"/>
      <c r="B27" s="144"/>
      <c r="C27" s="145"/>
      <c r="D27" s="145"/>
      <c r="E27" s="145"/>
      <c r="F27" s="146"/>
      <c r="G27" s="95"/>
      <c r="H27" s="96"/>
      <c r="I27" s="95"/>
      <c r="J27" s="96"/>
    </row>
    <row r="28" spans="1:11" ht="5.0999999999999996" customHeight="1" thickBot="1" x14ac:dyDescent="0.25">
      <c r="A28" s="7"/>
      <c r="B28" s="140"/>
      <c r="C28" s="141"/>
      <c r="D28" s="142"/>
      <c r="E28" s="142"/>
      <c r="F28" s="142"/>
      <c r="G28" s="143"/>
      <c r="H28" s="143"/>
      <c r="I28" s="147"/>
      <c r="J28" s="147"/>
    </row>
    <row r="29" spans="1:11" ht="35.25" customHeight="1" thickBot="1" x14ac:dyDescent="0.25">
      <c r="A29" s="8"/>
      <c r="B29" s="38" t="s">
        <v>40</v>
      </c>
      <c r="C29" s="39" t="s">
        <v>44</v>
      </c>
      <c r="D29" s="132" t="s">
        <v>22</v>
      </c>
      <c r="E29" s="132"/>
      <c r="F29" s="132"/>
      <c r="G29" s="133"/>
      <c r="H29" s="134">
        <v>0.6</v>
      </c>
      <c r="I29" s="135"/>
      <c r="J29" s="136"/>
    </row>
    <row r="30" spans="1:11" ht="35.25" customHeight="1" thickBot="1" x14ac:dyDescent="0.25">
      <c r="A30" s="8"/>
      <c r="B30" s="42" t="s">
        <v>33</v>
      </c>
      <c r="C30" s="43">
        <v>20</v>
      </c>
      <c r="D30" s="44">
        <v>1</v>
      </c>
      <c r="E30" s="44">
        <v>2</v>
      </c>
      <c r="F30" s="44">
        <v>3</v>
      </c>
      <c r="G30" s="45">
        <v>4</v>
      </c>
      <c r="H30" s="46">
        <v>5</v>
      </c>
      <c r="I30" s="46">
        <v>6</v>
      </c>
      <c r="J30" s="46">
        <v>7</v>
      </c>
      <c r="K30" s="37">
        <f>SUM(D32:J32)</f>
        <v>0</v>
      </c>
    </row>
    <row r="31" spans="1:11" ht="33" customHeight="1" thickBot="1" x14ac:dyDescent="0.25">
      <c r="A31" s="8"/>
      <c r="B31" s="137"/>
      <c r="C31" s="137"/>
      <c r="D31" s="27"/>
      <c r="E31" s="27"/>
      <c r="F31" s="27"/>
      <c r="G31" s="28"/>
      <c r="H31" s="24" t="s">
        <v>21</v>
      </c>
      <c r="I31" s="24"/>
      <c r="J31" s="24"/>
    </row>
    <row r="32" spans="1:11" ht="18" hidden="1" customHeight="1" thickBot="1" x14ac:dyDescent="0.25">
      <c r="A32" s="8"/>
      <c r="B32" s="138"/>
      <c r="C32" s="138"/>
      <c r="D32" s="29" t="str">
        <f>((IF(D31="X",D30,"0")))</f>
        <v>0</v>
      </c>
      <c r="E32" s="29" t="str">
        <f>((IF(E31="X",E30,"0")))</f>
        <v>0</v>
      </c>
      <c r="F32" s="29" t="str">
        <f>((IF(F31="X",F30,"0")))</f>
        <v>0</v>
      </c>
      <c r="G32" s="30" t="str">
        <f>((IF(G31="X",G30,"0")))</f>
        <v>0</v>
      </c>
      <c r="H32" s="32" t="str">
        <f>(IF(H31="X",H30,"0"))</f>
        <v>0</v>
      </c>
      <c r="I32" s="32" t="str">
        <f>(IF(I31="X",I30,"0"))</f>
        <v>0</v>
      </c>
      <c r="J32" s="32" t="str">
        <f>(IF(J31="X",J30,"0"))</f>
        <v>0</v>
      </c>
    </row>
    <row r="33" spans="1:11" ht="35.25" customHeight="1" thickBot="1" x14ac:dyDescent="0.25">
      <c r="A33" s="8"/>
      <c r="B33" s="40" t="s">
        <v>36</v>
      </c>
      <c r="C33" s="41">
        <v>20</v>
      </c>
      <c r="D33" s="44">
        <v>1</v>
      </c>
      <c r="E33" s="44">
        <v>2</v>
      </c>
      <c r="F33" s="44">
        <v>3</v>
      </c>
      <c r="G33" s="45">
        <v>4</v>
      </c>
      <c r="H33" s="46">
        <v>5</v>
      </c>
      <c r="I33" s="46">
        <v>6</v>
      </c>
      <c r="J33" s="46">
        <v>7</v>
      </c>
      <c r="K33" s="37">
        <f>SUM(D35:J35)</f>
        <v>0</v>
      </c>
    </row>
    <row r="34" spans="1:11" s="2" customFormat="1" ht="34.5" customHeight="1" thickBot="1" x14ac:dyDescent="0.25">
      <c r="A34" s="8"/>
      <c r="B34" s="137"/>
      <c r="C34" s="137"/>
      <c r="D34" s="27"/>
      <c r="E34" s="27"/>
      <c r="F34" s="27"/>
      <c r="G34" s="28"/>
      <c r="H34" s="24"/>
      <c r="I34" s="24"/>
      <c r="J34" s="24"/>
      <c r="K34"/>
    </row>
    <row r="35" spans="1:11" s="2" customFormat="1" ht="18" hidden="1" customHeight="1" thickBot="1" x14ac:dyDescent="0.25">
      <c r="A35" s="8"/>
      <c r="B35" s="138"/>
      <c r="C35" s="138"/>
      <c r="D35" s="29" t="str">
        <f>((IF(D34="X",D33,"0")))</f>
        <v>0</v>
      </c>
      <c r="E35" s="29" t="str">
        <f t="shared" ref="E35" si="0">((IF(E34="X",E33,"0")))</f>
        <v>0</v>
      </c>
      <c r="F35" s="29" t="str">
        <f>((IF(F34="X",F33,"0")))</f>
        <v>0</v>
      </c>
      <c r="G35" s="30" t="str">
        <f>((IF(G34="X",G33,"0")))</f>
        <v>0</v>
      </c>
      <c r="H35" s="32" t="str">
        <f>((IF(H34="X",H33,"0")))</f>
        <v>0</v>
      </c>
      <c r="I35" s="32" t="str">
        <f>((IF(I34="X",I33,"0")))</f>
        <v>0</v>
      </c>
      <c r="J35" s="32" t="str">
        <f>((IF(J34="X",J33,"0")))</f>
        <v>0</v>
      </c>
      <c r="K35"/>
    </row>
    <row r="36" spans="1:11" s="2" customFormat="1" ht="35.25" customHeight="1" thickBot="1" x14ac:dyDescent="0.25">
      <c r="A36" s="8"/>
      <c r="B36" s="40" t="s">
        <v>34</v>
      </c>
      <c r="C36" s="41">
        <v>20</v>
      </c>
      <c r="D36" s="44">
        <v>1</v>
      </c>
      <c r="E36" s="44">
        <v>2</v>
      </c>
      <c r="F36" s="44">
        <v>3</v>
      </c>
      <c r="G36" s="45">
        <v>4</v>
      </c>
      <c r="H36" s="46">
        <v>5</v>
      </c>
      <c r="I36" s="46">
        <v>6</v>
      </c>
      <c r="J36" s="46">
        <v>7</v>
      </c>
      <c r="K36" s="37">
        <f>SUM(D38:J38)</f>
        <v>0</v>
      </c>
    </row>
    <row r="37" spans="1:11" s="2" customFormat="1" ht="33" customHeight="1" thickBot="1" x14ac:dyDescent="0.25">
      <c r="A37" s="8"/>
      <c r="B37" s="137"/>
      <c r="C37" s="137"/>
      <c r="D37" s="27"/>
      <c r="E37" s="27"/>
      <c r="F37" s="27"/>
      <c r="G37" s="28"/>
      <c r="H37" s="24"/>
      <c r="I37" s="24"/>
      <c r="J37" s="24"/>
      <c r="K37"/>
    </row>
    <row r="38" spans="1:11" s="2" customFormat="1" ht="12" hidden="1" customHeight="1" thickBot="1" x14ac:dyDescent="0.25">
      <c r="A38" s="8"/>
      <c r="B38" s="139"/>
      <c r="C38" s="139"/>
      <c r="D38" s="34" t="str">
        <f>((IF(D37="X",D36,"0")))</f>
        <v>0</v>
      </c>
      <c r="E38" s="34" t="str">
        <f t="shared" ref="E38:F38" si="1">((IF(E37="X",E36,"0")))</f>
        <v>0</v>
      </c>
      <c r="F38" s="34" t="str">
        <f t="shared" si="1"/>
        <v>0</v>
      </c>
      <c r="G38" s="35" t="str">
        <f>((IF(G37="X",G36,"0")))</f>
        <v>0</v>
      </c>
      <c r="H38" s="36" t="str">
        <f>((IF(H37="X",H36,"0")))</f>
        <v>0</v>
      </c>
      <c r="I38" s="36" t="str">
        <f t="shared" ref="I38:J38" si="2">((IF(I37="X",I36,"0")))</f>
        <v>0</v>
      </c>
      <c r="J38" s="36" t="str">
        <f t="shared" si="2"/>
        <v>0</v>
      </c>
      <c r="K38"/>
    </row>
    <row r="39" spans="1:11" s="12" customFormat="1" ht="45" customHeight="1" thickBot="1" x14ac:dyDescent="0.25">
      <c r="B39" s="66" t="s">
        <v>41</v>
      </c>
      <c r="C39" s="67">
        <f>C36+C33+C30</f>
        <v>60</v>
      </c>
      <c r="D39" s="162">
        <f>(K30*C30)+(K33*C33)+(K36*C36)</f>
        <v>0</v>
      </c>
      <c r="E39" s="163"/>
      <c r="F39" s="163"/>
      <c r="G39" s="163"/>
      <c r="H39" s="153">
        <f>D39/(C39*7)</f>
        <v>0</v>
      </c>
      <c r="I39" s="154"/>
      <c r="J39" s="154"/>
      <c r="K39" s="155"/>
    </row>
    <row r="40" spans="1:11" s="68" customFormat="1" ht="13.5" thickBot="1" x14ac:dyDescent="0.25">
      <c r="B40" s="156" t="s">
        <v>9</v>
      </c>
      <c r="C40" s="157"/>
      <c r="D40" s="157"/>
      <c r="E40" s="157"/>
      <c r="F40" s="157"/>
      <c r="G40" s="157"/>
      <c r="H40" s="157"/>
      <c r="I40" s="157"/>
      <c r="J40" s="157"/>
      <c r="K40" s="158"/>
    </row>
    <row r="41" spans="1:11" s="68" customFormat="1" ht="25.5" customHeight="1" x14ac:dyDescent="0.2">
      <c r="B41" s="159" t="s">
        <v>30</v>
      </c>
      <c r="C41" s="160"/>
      <c r="D41" s="160"/>
      <c r="E41" s="160"/>
      <c r="F41" s="160"/>
      <c r="G41" s="160"/>
      <c r="H41" s="160"/>
      <c r="I41" s="160"/>
      <c r="J41" s="160"/>
      <c r="K41" s="161"/>
    </row>
    <row r="42" spans="1:11" s="68" customFormat="1" x14ac:dyDescent="0.2">
      <c r="B42" s="61"/>
      <c r="C42" s="33"/>
      <c r="D42" s="33"/>
      <c r="E42" s="33"/>
      <c r="F42" s="33"/>
      <c r="G42" s="33"/>
      <c r="H42" s="33"/>
      <c r="I42" s="33"/>
      <c r="J42" s="33"/>
      <c r="K42" s="62"/>
    </row>
    <row r="43" spans="1:11" s="68" customFormat="1" x14ac:dyDescent="0.2">
      <c r="B43" s="61"/>
      <c r="C43" s="33"/>
      <c r="D43" s="33"/>
      <c r="E43" s="33"/>
      <c r="F43" s="33"/>
      <c r="G43" s="33"/>
      <c r="H43" s="33"/>
      <c r="I43" s="33"/>
      <c r="J43" s="33"/>
      <c r="K43" s="62"/>
    </row>
    <row r="44" spans="1:11" s="68" customFormat="1" x14ac:dyDescent="0.2">
      <c r="B44" s="61"/>
      <c r="C44" s="33"/>
      <c r="D44" s="33"/>
      <c r="E44" s="33"/>
      <c r="F44" s="33"/>
      <c r="G44" s="33"/>
      <c r="H44" s="33"/>
      <c r="I44" s="33"/>
      <c r="J44" s="33"/>
      <c r="K44" s="62"/>
    </row>
    <row r="45" spans="1:11" s="68" customFormat="1" x14ac:dyDescent="0.2">
      <c r="B45" s="61"/>
      <c r="C45" s="33"/>
      <c r="D45" s="33"/>
      <c r="E45" s="33"/>
      <c r="F45" s="33"/>
      <c r="G45" s="33"/>
      <c r="H45" s="33"/>
      <c r="I45" s="33"/>
      <c r="J45" s="33"/>
      <c r="K45" s="62"/>
    </row>
    <row r="46" spans="1:11" s="68" customFormat="1" x14ac:dyDescent="0.2">
      <c r="B46" s="61"/>
      <c r="C46" s="33"/>
      <c r="D46" s="33"/>
      <c r="E46" s="33"/>
      <c r="F46" s="33"/>
      <c r="G46" s="33"/>
      <c r="H46" s="33"/>
      <c r="I46" s="33"/>
      <c r="J46" s="33"/>
      <c r="K46" s="62"/>
    </row>
    <row r="47" spans="1:11" s="12" customFormat="1" ht="13.5" thickBot="1" x14ac:dyDescent="0.25">
      <c r="B47" s="63"/>
      <c r="C47" s="64"/>
      <c r="D47" s="64"/>
      <c r="E47" s="64"/>
      <c r="F47" s="64"/>
      <c r="G47" s="64"/>
      <c r="H47" s="64"/>
      <c r="I47" s="64"/>
      <c r="J47" s="64"/>
      <c r="K47" s="65"/>
    </row>
    <row r="48" spans="1:11" s="12" customFormat="1" ht="15" x14ac:dyDescent="0.2">
      <c r="B48" s="77" t="s">
        <v>0</v>
      </c>
      <c r="C48" s="108" t="s">
        <v>27</v>
      </c>
      <c r="D48" s="108"/>
      <c r="E48" s="108"/>
      <c r="F48" s="109"/>
      <c r="G48" s="33"/>
      <c r="H48" s="110" t="s">
        <v>1</v>
      </c>
      <c r="I48" s="111"/>
      <c r="J48" s="111"/>
      <c r="K48"/>
    </row>
    <row r="49" spans="1:11" s="12" customFormat="1" ht="14.25" x14ac:dyDescent="0.2">
      <c r="B49" s="69" t="s">
        <v>2</v>
      </c>
      <c r="C49" s="112"/>
      <c r="D49" s="112"/>
      <c r="E49" s="112"/>
      <c r="F49" s="113"/>
      <c r="G49" s="33"/>
      <c r="H49" s="114">
        <f>H2</f>
        <v>2022</v>
      </c>
      <c r="I49" s="115"/>
      <c r="J49" s="116"/>
      <c r="K49"/>
    </row>
    <row r="50" spans="1:11" s="12" customFormat="1" ht="14.25" x14ac:dyDescent="0.2">
      <c r="B50" s="70" t="s">
        <v>3</v>
      </c>
      <c r="C50" s="112" t="str">
        <f>C3</f>
        <v>Nome Cognome</v>
      </c>
      <c r="D50" s="112"/>
      <c r="E50" s="112"/>
      <c r="F50" s="113"/>
      <c r="G50" s="33"/>
      <c r="H50" s="117"/>
      <c r="I50" s="118"/>
      <c r="J50" s="119"/>
      <c r="K50"/>
    </row>
    <row r="51" spans="1:11" s="12" customFormat="1" ht="14.25" x14ac:dyDescent="0.2">
      <c r="B51" s="71" t="s">
        <v>4</v>
      </c>
      <c r="C51" s="120" t="str">
        <f>C4</f>
        <v>Categoria</v>
      </c>
      <c r="D51" s="120"/>
      <c r="E51" s="120"/>
      <c r="F51" s="121"/>
      <c r="G51" s="33"/>
      <c r="H51" s="33"/>
      <c r="I51" s="33"/>
      <c r="J51" s="33"/>
      <c r="K51"/>
    </row>
    <row r="52" spans="1:11" s="12" customFormat="1" ht="15" thickBot="1" x14ac:dyDescent="0.25">
      <c r="B52" s="72" t="s">
        <v>5</v>
      </c>
      <c r="C52" s="164" t="str">
        <f>C5</f>
        <v>Educatore/Assistente Sociale</v>
      </c>
      <c r="D52" s="164"/>
      <c r="E52" s="164"/>
      <c r="F52" s="165"/>
      <c r="G52" s="33"/>
      <c r="H52" s="33"/>
      <c r="I52" s="33"/>
      <c r="J52" s="33"/>
      <c r="K52"/>
    </row>
    <row r="53" spans="1:11" s="12" customFormat="1" ht="13.5" thickBot="1" x14ac:dyDescent="0.25">
      <c r="B53" s="61"/>
      <c r="C53" s="33"/>
      <c r="D53" s="33"/>
      <c r="E53" s="33"/>
      <c r="F53" s="33"/>
      <c r="G53" s="33"/>
      <c r="H53" s="33"/>
      <c r="I53" s="33"/>
      <c r="J53" s="33"/>
      <c r="K53"/>
    </row>
    <row r="54" spans="1:11" s="2" customFormat="1" ht="43.15" customHeight="1" thickBot="1" x14ac:dyDescent="0.25">
      <c r="A54" s="9"/>
      <c r="B54" s="73" t="s">
        <v>23</v>
      </c>
      <c r="C54" s="74" t="s">
        <v>45</v>
      </c>
      <c r="D54" s="148" t="s">
        <v>22</v>
      </c>
      <c r="E54" s="148"/>
      <c r="F54" s="148"/>
      <c r="G54" s="149"/>
      <c r="H54" s="150">
        <v>0.4</v>
      </c>
      <c r="I54" s="151"/>
      <c r="J54" s="152"/>
      <c r="K54"/>
    </row>
    <row r="55" spans="1:11" s="2" customFormat="1" ht="35.25" customHeight="1" thickBot="1" x14ac:dyDescent="0.25">
      <c r="A55" s="8"/>
      <c r="B55" s="47" t="s">
        <v>37</v>
      </c>
      <c r="C55" s="87"/>
      <c r="D55" s="50">
        <v>1</v>
      </c>
      <c r="E55" s="50">
        <v>2</v>
      </c>
      <c r="F55" s="50">
        <v>3</v>
      </c>
      <c r="G55" s="51">
        <v>4</v>
      </c>
      <c r="H55" s="52">
        <v>5</v>
      </c>
      <c r="I55" s="52">
        <v>6</v>
      </c>
      <c r="J55" s="53">
        <v>7</v>
      </c>
      <c r="K55" s="26">
        <f>SUM(D59:J59)/3</f>
        <v>0</v>
      </c>
    </row>
    <row r="56" spans="1:11" s="2" customFormat="1" ht="35.25" customHeight="1" x14ac:dyDescent="0.2">
      <c r="A56" s="8"/>
      <c r="B56" s="137" t="s">
        <v>69</v>
      </c>
      <c r="C56" s="137"/>
      <c r="D56" s="27"/>
      <c r="E56" s="27"/>
      <c r="F56" s="27"/>
      <c r="G56" s="28"/>
      <c r="H56" s="24"/>
      <c r="I56" s="24"/>
      <c r="J56" s="24"/>
      <c r="K56"/>
    </row>
    <row r="57" spans="1:11" s="2" customFormat="1" ht="35.25" customHeight="1" x14ac:dyDescent="0.2">
      <c r="A57" s="8"/>
      <c r="B57" s="137" t="s">
        <v>70</v>
      </c>
      <c r="C57" s="137"/>
      <c r="D57" s="27"/>
      <c r="E57" s="27"/>
      <c r="F57" s="27"/>
      <c r="G57" s="28"/>
      <c r="H57" s="24"/>
      <c r="I57" s="24"/>
      <c r="J57" s="24"/>
      <c r="K57"/>
    </row>
    <row r="58" spans="1:11" s="2" customFormat="1" ht="42.75" customHeight="1" thickBot="1" x14ac:dyDescent="0.25">
      <c r="A58" s="8"/>
      <c r="B58" s="137" t="s">
        <v>71</v>
      </c>
      <c r="C58" s="137"/>
      <c r="D58" s="27"/>
      <c r="E58" s="27"/>
      <c r="F58" s="27"/>
      <c r="G58" s="28"/>
      <c r="H58" s="24"/>
      <c r="I58" s="24"/>
      <c r="J58" s="24"/>
      <c r="K58"/>
    </row>
    <row r="59" spans="1:11" s="2" customFormat="1" ht="13.15" hidden="1" customHeight="1" thickBot="1" x14ac:dyDescent="0.25">
      <c r="A59" s="8"/>
      <c r="B59" s="139"/>
      <c r="C59" s="139"/>
      <c r="D59" s="34">
        <f>((IF(D56="X",D55,"0")+(IF(D57="X",D55,"0")+IF(D58="X",D55,"0"))))</f>
        <v>0</v>
      </c>
      <c r="E59" s="34">
        <f t="shared" ref="E59:J59" si="3">((IF(E56="X",E55,"0")+(IF(E57="X",E55,"0")+IF(E58="X",E55,"0"))))</f>
        <v>0</v>
      </c>
      <c r="F59" s="34">
        <f t="shared" si="3"/>
        <v>0</v>
      </c>
      <c r="G59" s="35">
        <f t="shared" si="3"/>
        <v>0</v>
      </c>
      <c r="H59" s="36">
        <f t="shared" si="3"/>
        <v>0</v>
      </c>
      <c r="I59" s="36">
        <f t="shared" si="3"/>
        <v>0</v>
      </c>
      <c r="J59" s="36">
        <f t="shared" si="3"/>
        <v>0</v>
      </c>
      <c r="K59"/>
    </row>
    <row r="60" spans="1:11" s="2" customFormat="1" ht="35.25" customHeight="1" thickBot="1" x14ac:dyDescent="0.25">
      <c r="A60" s="8"/>
      <c r="B60" s="49" t="s">
        <v>43</v>
      </c>
      <c r="C60" s="88"/>
      <c r="D60" s="50">
        <v>1</v>
      </c>
      <c r="E60" s="50">
        <v>2</v>
      </c>
      <c r="F60" s="50">
        <v>3</v>
      </c>
      <c r="G60" s="51">
        <v>4</v>
      </c>
      <c r="H60" s="52">
        <v>5</v>
      </c>
      <c r="I60" s="52">
        <v>6</v>
      </c>
      <c r="J60" s="53">
        <v>7</v>
      </c>
      <c r="K60" s="26">
        <f>SUM(D64:J64)/3</f>
        <v>0</v>
      </c>
    </row>
    <row r="61" spans="1:11" s="2" customFormat="1" ht="35.1" customHeight="1" x14ac:dyDescent="0.2">
      <c r="A61" s="8"/>
      <c r="B61" s="166" t="s">
        <v>72</v>
      </c>
      <c r="C61" s="166"/>
      <c r="D61" s="31"/>
      <c r="E61" s="31"/>
      <c r="F61" s="31"/>
      <c r="G61" s="48"/>
      <c r="H61" s="25"/>
      <c r="I61" s="25"/>
      <c r="J61" s="24"/>
      <c r="K61"/>
    </row>
    <row r="62" spans="1:11" s="2" customFormat="1" ht="35.1" customHeight="1" x14ac:dyDescent="0.2">
      <c r="A62" s="8"/>
      <c r="B62" s="167" t="s">
        <v>73</v>
      </c>
      <c r="C62" s="167"/>
      <c r="D62" s="27"/>
      <c r="E62" s="27"/>
      <c r="F62" s="27"/>
      <c r="G62" s="28"/>
      <c r="H62" s="24"/>
      <c r="I62" s="24"/>
      <c r="J62" s="24"/>
      <c r="K62"/>
    </row>
    <row r="63" spans="1:11" s="2" customFormat="1" ht="35.1" customHeight="1" thickBot="1" x14ac:dyDescent="0.25">
      <c r="A63" s="8"/>
      <c r="B63" s="137" t="s">
        <v>57</v>
      </c>
      <c r="C63" s="137"/>
      <c r="D63" s="27"/>
      <c r="E63" s="27"/>
      <c r="F63" s="27"/>
      <c r="G63" s="28"/>
      <c r="H63" s="24"/>
      <c r="I63" s="24"/>
      <c r="J63" s="24"/>
      <c r="K63"/>
    </row>
    <row r="64" spans="1:11" s="2" customFormat="1" ht="13.5" hidden="1" thickBot="1" x14ac:dyDescent="0.25">
      <c r="A64" s="8"/>
      <c r="B64" s="139"/>
      <c r="C64" s="139"/>
      <c r="D64" s="34">
        <f>((IF(D61="X",D60,"0")+(IF(D62="X",D60,"0")+IF(D63="X",D60,"0"))))</f>
        <v>0</v>
      </c>
      <c r="E64" s="34">
        <f t="shared" ref="E64:J64" si="4">((IF(E61="X",E60,"0")+(IF(E62="X",E60,"0")+IF(E63="X",E60,"0"))))</f>
        <v>0</v>
      </c>
      <c r="F64" s="34">
        <f t="shared" si="4"/>
        <v>0</v>
      </c>
      <c r="G64" s="35">
        <f t="shared" si="4"/>
        <v>0</v>
      </c>
      <c r="H64" s="36">
        <f t="shared" si="4"/>
        <v>0</v>
      </c>
      <c r="I64" s="36">
        <f t="shared" si="4"/>
        <v>0</v>
      </c>
      <c r="J64" s="36">
        <f t="shared" si="4"/>
        <v>0</v>
      </c>
      <c r="K64"/>
    </row>
    <row r="65" spans="1:11" s="2" customFormat="1" ht="35.25" customHeight="1" thickBot="1" x14ac:dyDescent="0.25">
      <c r="A65" s="8"/>
      <c r="B65" s="49" t="s">
        <v>25</v>
      </c>
      <c r="C65" s="88"/>
      <c r="D65" s="50">
        <v>1</v>
      </c>
      <c r="E65" s="50">
        <v>2</v>
      </c>
      <c r="F65" s="50">
        <v>3</v>
      </c>
      <c r="G65" s="51">
        <v>4</v>
      </c>
      <c r="H65" s="52">
        <v>5</v>
      </c>
      <c r="I65" s="52">
        <v>6</v>
      </c>
      <c r="J65" s="53">
        <v>7</v>
      </c>
      <c r="K65" s="26">
        <f>SUM(D69:J69)/3</f>
        <v>0</v>
      </c>
    </row>
    <row r="66" spans="1:11" s="2" customFormat="1" ht="35.1" customHeight="1" x14ac:dyDescent="0.2">
      <c r="A66" s="8"/>
      <c r="B66" s="166" t="s">
        <v>87</v>
      </c>
      <c r="C66" s="166"/>
      <c r="D66" s="31"/>
      <c r="E66" s="31"/>
      <c r="F66" s="31"/>
      <c r="G66" s="48"/>
      <c r="H66" s="25"/>
      <c r="I66" s="25"/>
      <c r="J66" s="24"/>
      <c r="K66"/>
    </row>
    <row r="67" spans="1:11" s="2" customFormat="1" ht="35.1" customHeight="1" x14ac:dyDescent="0.2">
      <c r="A67" s="8"/>
      <c r="B67" s="137" t="s">
        <v>50</v>
      </c>
      <c r="C67" s="137"/>
      <c r="D67" s="27"/>
      <c r="E67" s="27"/>
      <c r="F67" s="27"/>
      <c r="G67" s="28"/>
      <c r="H67" s="24"/>
      <c r="I67" s="24"/>
      <c r="J67" s="24"/>
      <c r="K67"/>
    </row>
    <row r="68" spans="1:11" s="2" customFormat="1" ht="35.1" customHeight="1" thickBot="1" x14ac:dyDescent="0.25">
      <c r="A68" s="8"/>
      <c r="B68" s="137" t="s">
        <v>64</v>
      </c>
      <c r="C68" s="137"/>
      <c r="D68" s="27"/>
      <c r="E68" s="27"/>
      <c r="F68" s="27"/>
      <c r="G68" s="28"/>
      <c r="H68" s="24"/>
      <c r="I68" s="24"/>
      <c r="J68" s="24"/>
      <c r="K68"/>
    </row>
    <row r="69" spans="1:11" s="2" customFormat="1" ht="12" hidden="1" customHeight="1" thickBot="1" x14ac:dyDescent="0.25">
      <c r="A69" s="8"/>
      <c r="B69" s="139"/>
      <c r="C69" s="139"/>
      <c r="D69" s="34">
        <f t="shared" ref="D69:J69" si="5">((IF(D66="X",D65,"0")+IF(D67="X",D65,"0")+(IF(D68="X",D65,"0"))))</f>
        <v>0</v>
      </c>
      <c r="E69" s="34">
        <f t="shared" si="5"/>
        <v>0</v>
      </c>
      <c r="F69" s="34">
        <f t="shared" si="5"/>
        <v>0</v>
      </c>
      <c r="G69" s="35">
        <f t="shared" si="5"/>
        <v>0</v>
      </c>
      <c r="H69" s="36">
        <f t="shared" si="5"/>
        <v>0</v>
      </c>
      <c r="I69" s="36">
        <f t="shared" si="5"/>
        <v>0</v>
      </c>
      <c r="J69" s="36">
        <f t="shared" si="5"/>
        <v>0</v>
      </c>
      <c r="K69"/>
    </row>
    <row r="70" spans="1:11" s="2" customFormat="1" ht="35.25" customHeight="1" thickBot="1" x14ac:dyDescent="0.25">
      <c r="A70" s="8"/>
      <c r="B70" s="49" t="s">
        <v>38</v>
      </c>
      <c r="C70" s="88"/>
      <c r="D70" s="50">
        <v>1</v>
      </c>
      <c r="E70" s="50">
        <v>2</v>
      </c>
      <c r="F70" s="50">
        <v>3</v>
      </c>
      <c r="G70" s="51">
        <v>4</v>
      </c>
      <c r="H70" s="52">
        <v>5</v>
      </c>
      <c r="I70" s="52">
        <v>6</v>
      </c>
      <c r="J70" s="53">
        <v>7</v>
      </c>
      <c r="K70" s="26">
        <f>SUM(D75:J75)/4</f>
        <v>0</v>
      </c>
    </row>
    <row r="71" spans="1:11" s="2" customFormat="1" ht="35.1" customHeight="1" x14ac:dyDescent="0.2">
      <c r="A71" s="8"/>
      <c r="B71" s="100" t="s">
        <v>54</v>
      </c>
      <c r="C71" s="101"/>
      <c r="D71" s="31"/>
      <c r="E71" s="31"/>
      <c r="F71" s="31"/>
      <c r="G71" s="48"/>
      <c r="H71" s="25"/>
      <c r="I71" s="25"/>
      <c r="J71" s="24"/>
      <c r="K71"/>
    </row>
    <row r="72" spans="1:11" s="2" customFormat="1" ht="35.1" customHeight="1" x14ac:dyDescent="0.2">
      <c r="A72" s="8"/>
      <c r="B72" s="167" t="s">
        <v>59</v>
      </c>
      <c r="C72" s="167"/>
      <c r="D72" s="27"/>
      <c r="E72" s="27"/>
      <c r="F72" s="27"/>
      <c r="G72" s="28"/>
      <c r="H72" s="24"/>
      <c r="I72" s="24"/>
      <c r="J72" s="24"/>
      <c r="K72"/>
    </row>
    <row r="73" spans="1:11" s="2" customFormat="1" ht="35.1" customHeight="1" x14ac:dyDescent="0.2">
      <c r="A73" s="8"/>
      <c r="B73" s="167" t="s">
        <v>53</v>
      </c>
      <c r="C73" s="167"/>
      <c r="D73" s="27"/>
      <c r="E73" s="27"/>
      <c r="F73" s="27"/>
      <c r="G73" s="28"/>
      <c r="H73" s="24"/>
      <c r="I73" s="24"/>
      <c r="J73" s="24"/>
      <c r="K73"/>
    </row>
    <row r="74" spans="1:11" s="2" customFormat="1" ht="35.1" customHeight="1" thickBot="1" x14ac:dyDescent="0.25">
      <c r="A74" s="8"/>
      <c r="B74" s="167" t="s">
        <v>52</v>
      </c>
      <c r="C74" s="167"/>
      <c r="D74" s="82"/>
      <c r="E74" s="82"/>
      <c r="F74" s="82"/>
      <c r="G74" s="83"/>
      <c r="H74" s="84"/>
      <c r="I74" s="84"/>
      <c r="J74" s="84"/>
      <c r="K74"/>
    </row>
    <row r="75" spans="1:11" s="2" customFormat="1" ht="12" hidden="1" customHeight="1" thickBot="1" x14ac:dyDescent="0.25">
      <c r="A75" s="8"/>
      <c r="B75" s="139"/>
      <c r="C75" s="139"/>
      <c r="D75" s="34">
        <f>((IF(D71="X",D70,"0")+IF(D72="X",D70,"0")+(IF(D73="X",D70,"0")+(IF(D74="X",D70,"0")))))</f>
        <v>0</v>
      </c>
      <c r="E75" s="34">
        <f t="shared" ref="E75" si="6">((IF(E71="X",E70,"0")+IF(E72="X",E70,"0")+(IF(E73="X",E70,"0")+(IF(E74="X",E70,"0")))))</f>
        <v>0</v>
      </c>
      <c r="F75" s="34">
        <f>((IF(F71="X",F70,"0")+IF(F72="X",F70,"0")+(IF(F73="X",F70,"0")+(IF(F74="X",F70,"0")))))</f>
        <v>0</v>
      </c>
      <c r="G75" s="35">
        <f>((IF(G71="X",G70,"0")+IF(G72="X",G70,"0")+(IF(G73="X",G70,"0")+(IF(G74="X",G70,"0")))))</f>
        <v>0</v>
      </c>
      <c r="H75" s="36">
        <f>((IF(H71="X",H70,"0")+IF(H72="X",H70,"0")+(IF(H73="X",H70,"0")+(IF(H74="X",H70,"0")))))</f>
        <v>0</v>
      </c>
      <c r="I75" s="36">
        <f t="shared" ref="I75" si="7">((IF(I71="X",I70,"0")+IF(I72="X",I70,"0")+(IF(I73="X",I70,"0")+(IF(I74="X",I70,"0")))))</f>
        <v>0</v>
      </c>
      <c r="J75" s="36">
        <f>((IF(J71="X",J70,"0")+IF(J72="X",J70,"0")+(IF(J73="X",J70,"0")+(IF(J74="X",J70,"0")))))</f>
        <v>0</v>
      </c>
      <c r="K75"/>
    </row>
    <row r="76" spans="1:11" s="12" customFormat="1" ht="45" customHeight="1" thickBot="1" x14ac:dyDescent="0.25">
      <c r="B76" s="60" t="s">
        <v>24</v>
      </c>
      <c r="C76" s="89">
        <f>C55+C60+C65+C70</f>
        <v>0</v>
      </c>
      <c r="D76" s="171">
        <f>K55*C55+K60*C60+K65*C65+K70*C70</f>
        <v>0</v>
      </c>
      <c r="E76" s="172"/>
      <c r="F76" s="172"/>
      <c r="G76" s="172"/>
      <c r="H76" s="173" t="e">
        <f>D76/(C76*7)</f>
        <v>#DIV/0!</v>
      </c>
      <c r="I76" s="174"/>
      <c r="J76" s="174"/>
      <c r="K76" s="175"/>
    </row>
    <row r="77" spans="1:11" s="2" customFormat="1" ht="13.5" customHeight="1" thickBo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/>
    </row>
    <row r="78" spans="1:11" s="12" customFormat="1" ht="39" hidden="1" customHeight="1" thickBot="1" x14ac:dyDescent="0.25">
      <c r="C78" s="54"/>
      <c r="D78" s="55"/>
      <c r="E78" s="56"/>
      <c r="F78" s="57"/>
      <c r="G78" s="58"/>
      <c r="H78" s="58"/>
      <c r="I78" s="58"/>
      <c r="J78" s="59"/>
    </row>
    <row r="79" spans="1:11" s="12" customFormat="1" ht="36" customHeight="1" thickBot="1" x14ac:dyDescent="0.25">
      <c r="B79" s="75" t="s">
        <v>39</v>
      </c>
      <c r="C79" s="176">
        <f>H39</f>
        <v>0</v>
      </c>
      <c r="D79" s="177"/>
      <c r="E79" s="178" t="s">
        <v>32</v>
      </c>
      <c r="F79" s="178"/>
      <c r="G79" s="179"/>
      <c r="H79" s="182" t="e">
        <f>(C79*H29)+(C80*H54)</f>
        <v>#DIV/0!</v>
      </c>
      <c r="I79" s="183"/>
      <c r="J79" s="183"/>
      <c r="K79" s="184"/>
    </row>
    <row r="80" spans="1:11" s="12" customFormat="1" ht="36.75" customHeight="1" thickBot="1" x14ac:dyDescent="0.25">
      <c r="B80" s="76" t="s">
        <v>26</v>
      </c>
      <c r="C80" s="173" t="e">
        <f>H76</f>
        <v>#DIV/0!</v>
      </c>
      <c r="D80" s="175"/>
      <c r="E80" s="180"/>
      <c r="F80" s="180"/>
      <c r="G80" s="181"/>
      <c r="H80" s="185"/>
      <c r="I80" s="186"/>
      <c r="J80" s="186"/>
      <c r="K80" s="187"/>
    </row>
    <row r="81" spans="1:12" s="2" customFormat="1" ht="13.5" hidden="1" thickBot="1" x14ac:dyDescent="0.25">
      <c r="A81" s="10" t="s">
        <v>8</v>
      </c>
      <c r="B81" s="11"/>
      <c r="C81" s="12"/>
      <c r="D81" s="12"/>
      <c r="E81" s="12"/>
      <c r="F81" s="12"/>
      <c r="G81" s="12"/>
      <c r="H81" s="12"/>
      <c r="I81" s="12"/>
      <c r="J81" s="12"/>
      <c r="K81"/>
    </row>
    <row r="82" spans="1:12" ht="13.5" thickBot="1" x14ac:dyDescent="0.25">
      <c r="A82" s="10"/>
      <c r="B82" s="156" t="s">
        <v>9</v>
      </c>
      <c r="C82" s="157"/>
      <c r="D82" s="157"/>
      <c r="E82" s="157"/>
      <c r="F82" s="157"/>
      <c r="G82" s="157"/>
      <c r="H82" s="157"/>
      <c r="I82" s="157"/>
      <c r="J82" s="157"/>
      <c r="K82" s="158"/>
    </row>
    <row r="83" spans="1:12" ht="37.5" customHeight="1" x14ac:dyDescent="0.2">
      <c r="A83" t="s">
        <v>10</v>
      </c>
      <c r="B83" s="159" t="s">
        <v>29</v>
      </c>
      <c r="C83" s="160"/>
      <c r="D83" s="160"/>
      <c r="E83" s="160"/>
      <c r="F83" s="160"/>
      <c r="G83" s="160"/>
      <c r="H83" s="160"/>
      <c r="I83" s="160"/>
      <c r="J83" s="160"/>
      <c r="K83" s="161"/>
    </row>
    <row r="84" spans="1:12" x14ac:dyDescent="0.2">
      <c r="A84" s="10" t="s">
        <v>11</v>
      </c>
      <c r="B84" s="61"/>
      <c r="C84" s="33"/>
      <c r="D84" s="33"/>
      <c r="E84" s="33"/>
      <c r="F84" s="33"/>
      <c r="G84" s="33"/>
      <c r="H84" s="33"/>
      <c r="I84" s="33"/>
      <c r="J84" s="33"/>
      <c r="K84" s="62"/>
    </row>
    <row r="85" spans="1:12" x14ac:dyDescent="0.2">
      <c r="A85" s="10" t="s">
        <v>12</v>
      </c>
      <c r="B85" s="61"/>
      <c r="C85" s="33"/>
      <c r="D85" s="33"/>
      <c r="E85" s="33"/>
      <c r="F85" s="33"/>
      <c r="G85" s="33"/>
      <c r="H85" s="33"/>
      <c r="I85" s="33"/>
      <c r="J85" s="33"/>
      <c r="K85" s="62"/>
    </row>
    <row r="86" spans="1:12" x14ac:dyDescent="0.2">
      <c r="A86" s="10" t="s">
        <v>13</v>
      </c>
      <c r="B86" s="61"/>
      <c r="C86" s="33"/>
      <c r="D86" s="33"/>
      <c r="E86" s="33"/>
      <c r="F86" s="33"/>
      <c r="G86" s="33"/>
      <c r="H86" s="33"/>
      <c r="I86" s="33"/>
      <c r="J86" s="33"/>
      <c r="K86" s="62"/>
    </row>
    <row r="87" spans="1:12" x14ac:dyDescent="0.2">
      <c r="A87" s="10" t="s">
        <v>14</v>
      </c>
      <c r="B87" s="61"/>
      <c r="C87" s="33"/>
      <c r="D87" s="33"/>
      <c r="E87" s="33"/>
      <c r="F87" s="33"/>
      <c r="G87" s="33"/>
      <c r="H87" s="33"/>
      <c r="I87" s="33"/>
      <c r="J87" s="33"/>
      <c r="K87" s="62"/>
    </row>
    <row r="88" spans="1:12" x14ac:dyDescent="0.2">
      <c r="A88" s="10" t="s">
        <v>15</v>
      </c>
      <c r="B88" s="61"/>
      <c r="C88" s="33"/>
      <c r="D88" s="33"/>
      <c r="E88" s="33"/>
      <c r="F88" s="33"/>
      <c r="G88" s="33"/>
      <c r="H88" s="33"/>
      <c r="I88" s="33"/>
      <c r="J88" s="33"/>
      <c r="K88" s="62"/>
    </row>
    <row r="89" spans="1:12" ht="13.5" thickBot="1" x14ac:dyDescent="0.25">
      <c r="A89" s="10" t="s">
        <v>16</v>
      </c>
      <c r="B89" s="63"/>
      <c r="C89" s="64"/>
      <c r="D89" s="64"/>
      <c r="E89" s="64"/>
      <c r="F89" s="64"/>
      <c r="G89" s="64"/>
      <c r="H89" s="64"/>
      <c r="I89" s="64"/>
      <c r="J89" s="64"/>
      <c r="K89" s="65"/>
    </row>
    <row r="90" spans="1:12" x14ac:dyDescent="0.2">
      <c r="A90" t="s">
        <v>17</v>
      </c>
    </row>
    <row r="91" spans="1:12" hidden="1" x14ac:dyDescent="0.2"/>
    <row r="92" spans="1:12" hidden="1" x14ac:dyDescent="0.2">
      <c r="B92" s="168" t="s">
        <v>18</v>
      </c>
      <c r="C92" s="169"/>
      <c r="D92" s="169"/>
      <c r="E92" s="169"/>
      <c r="F92" s="169"/>
      <c r="G92" s="169"/>
      <c r="H92" s="169"/>
      <c r="I92" s="169"/>
      <c r="J92" s="169"/>
      <c r="K92" s="170"/>
    </row>
    <row r="93" spans="1:12" ht="13.5" hidden="1" thickBot="1" x14ac:dyDescent="0.25">
      <c r="B93" s="13" t="s">
        <v>19</v>
      </c>
      <c r="C93" s="14" t="e">
        <f>((IF(#REF!="","0",1)*#REF!)+(IF(#REF!="","0",1)*#REF!)+(IF(#REF!="","0",1)*#REF!))</f>
        <v>#REF!</v>
      </c>
      <c r="D93" s="15" t="e">
        <f>((IF(#REF!="","0",2)*#REF!)+(IF(#REF!="","0",2)*#REF!)+(IF(#REF!="","0",2)*#REF!))</f>
        <v>#REF!</v>
      </c>
      <c r="E93" s="15" t="e">
        <f>((IF(#REF!="","0",3)*#REF!)+(IF(#REF!="","0",3)*#REF!)+(IF(#REF!="","0",3)*#REF!))</f>
        <v>#REF!</v>
      </c>
      <c r="F93" s="15" t="e">
        <f>((IF(#REF!="","0",4)*#REF!)+(IF(#REF!="","0",4)*#REF!)+(IF(#REF!="","0",4)*#REF!))</f>
        <v>#REF!</v>
      </c>
      <c r="G93" s="15" t="e">
        <f>((IF(#REF!="","0",5)*#REF!)+(IF(#REF!="","0",5)*#REF!)+(IF(#REF!="","0",5)*#REF!))</f>
        <v>#REF!</v>
      </c>
      <c r="H93" s="15" t="e">
        <f>((IF(#REF!="","0",6)*#REF!)+(IF(#REF!="","0",6)*#REF!)+(IF(#REF!="","0",6)*#REF!))</f>
        <v>#REF!</v>
      </c>
      <c r="I93" s="16" t="e">
        <f>((IF(#REF!="","0",7)*#REF!)+(IF(#REF!="","0",7)*#REF!)+(IF(#REF!="","0",7)*#REF!))</f>
        <v>#REF!</v>
      </c>
      <c r="J93" t="e">
        <f>SUM(C93:I93)</f>
        <v>#REF!</v>
      </c>
      <c r="K93" s="17" t="e">
        <f>J93/350</f>
        <v>#REF!</v>
      </c>
      <c r="L93" s="18"/>
    </row>
    <row r="94" spans="1:12" ht="13.5" hidden="1" thickBot="1" x14ac:dyDescent="0.25">
      <c r="B94" s="13" t="s">
        <v>20</v>
      </c>
      <c r="C94" s="19" t="e">
        <f>((IF(#REF!="","0",1)*#REF!)+(IF(#REF!="","0",1)*#REF!)+(IF(#REF!="","0",1)*#REF!)+(IF(#REF!="","0",1)*#REF!)+(IF(#REF!="","0",1)*#REF!)+(IF(#REF!="","0",1)*#REF!)+(IF(#REF!="","0",1)*#REF!))</f>
        <v>#REF!</v>
      </c>
      <c r="D94" s="19" t="e">
        <f>((IF(#REF!="","0",2)*#REF!)+(IF(#REF!="","0",2)*#REF!)+(IF(#REF!="","0",2)*#REF!)+(IF(#REF!="","0",2)*#REF!)+(IF(#REF!="","0",2)*#REF!)+(IF(#REF!="","0",2)*#REF!)+(IF(#REF!="","0",2)*#REF!))</f>
        <v>#REF!</v>
      </c>
      <c r="E94" s="19" t="e">
        <f>((IF(#REF!="","0",3)*#REF!)+(IF(#REF!="","0",3)*#REF!)+(IF(#REF!="","0",3)*#REF!)+(IF(#REF!="","0",3)*#REF!)+(IF(#REF!="","0",3)*#REF!)+(IF(#REF!="","0",3)*#REF!)+(IF(#REF!="","0",3)*#REF!))</f>
        <v>#REF!</v>
      </c>
      <c r="F94" s="19" t="e">
        <f>((IF(#REF!="","0",4)*#REF!)+(IF(#REF!="","0",4)*#REF!)+(IF(#REF!="","0",4)*#REF!)+(IF(#REF!="","0",4)*#REF!)+(IF(#REF!="","0",4)*#REF!)+(IF(#REF!="","0",4)*#REF!)+(IF(#REF!="","0",4)*#REF!))</f>
        <v>#REF!</v>
      </c>
      <c r="G94" s="19" t="e">
        <f>((IF(#REF!="","0",5)*#REF!)+(IF(#REF!="","0",5)*#REF!)+(IF(#REF!="","0",5)*#REF!)+(IF(#REF!="","0",5)*#REF!)+(IF(#REF!="","0",5)*#REF!)+(IF(#REF!="","0",5)*#REF!)+(IF(#REF!="","0",5)*#REF!))</f>
        <v>#REF!</v>
      </c>
      <c r="H94" s="19" t="e">
        <f>((IF(#REF!="","0",6)*#REF!)+(IF(#REF!="","0",6)*#REF!)+(IF(#REF!="","0",6)*#REF!)+(IF(#REF!="","0",6)*#REF!)+(IF(#REF!="","0",6)*#REF!)+(IF(#REF!="","0",6)*#REF!)+(IF(#REF!="","0",6)*#REF!))</f>
        <v>#REF!</v>
      </c>
      <c r="I94" s="19" t="e">
        <f>((IF(#REF!="","0",7)*#REF!)+(IF(#REF!="","0",7)*#REF!)+(IF(#REF!="","0",7)*#REF!)+(IF(#REF!="","0",7)*#REF!)+(IF(#REF!="","0",7)*#REF!)+(IF(#REF!="","0",7)*#REF!)+(IF(#REF!="","0",7)*#REF!))</f>
        <v>#REF!</v>
      </c>
      <c r="J94" s="20" t="e">
        <f>SUM(C94:I94)</f>
        <v>#REF!</v>
      </c>
      <c r="K94" s="17" t="e">
        <f>J94/350</f>
        <v>#REF!</v>
      </c>
      <c r="L94" s="18"/>
    </row>
    <row r="95" spans="1:12" ht="13.5" hidden="1" thickBot="1" x14ac:dyDescent="0.25">
      <c r="B95" s="21"/>
      <c r="C95" s="22"/>
      <c r="D95" s="22"/>
      <c r="E95" s="22"/>
      <c r="F95" s="22"/>
      <c r="G95" s="22"/>
      <c r="H95" s="22"/>
      <c r="I95" s="22"/>
      <c r="J95" s="22" t="e">
        <f>SUM(J93:J94)</f>
        <v>#REF!</v>
      </c>
      <c r="K95" s="23" t="e">
        <f>IF(J95&lt;490,0,J95/700)</f>
        <v>#REF!</v>
      </c>
      <c r="L95" s="18"/>
    </row>
  </sheetData>
  <mergeCells count="104">
    <mergeCell ref="I7:J7"/>
    <mergeCell ref="B8:F8"/>
    <mergeCell ref="G8:H8"/>
    <mergeCell ref="I8:J8"/>
    <mergeCell ref="C1:F1"/>
    <mergeCell ref="H1:J1"/>
    <mergeCell ref="C2:F2"/>
    <mergeCell ref="H2:J3"/>
    <mergeCell ref="C3:F3"/>
    <mergeCell ref="C4:F4"/>
    <mergeCell ref="B9:F9"/>
    <mergeCell ref="B10:F10"/>
    <mergeCell ref="B11:F11"/>
    <mergeCell ref="B12:F12"/>
    <mergeCell ref="B13:F13"/>
    <mergeCell ref="B14:F14"/>
    <mergeCell ref="C5:F5"/>
    <mergeCell ref="B7:F7"/>
    <mergeCell ref="G7:H7"/>
    <mergeCell ref="B18:F18"/>
    <mergeCell ref="I18:J18"/>
    <mergeCell ref="B19:F19"/>
    <mergeCell ref="I19:J19"/>
    <mergeCell ref="B20:F20"/>
    <mergeCell ref="I20:J20"/>
    <mergeCell ref="B15:F15"/>
    <mergeCell ref="G15:H15"/>
    <mergeCell ref="I15:J15"/>
    <mergeCell ref="B16:F16"/>
    <mergeCell ref="I16:J16"/>
    <mergeCell ref="B17:F17"/>
    <mergeCell ref="I17:J17"/>
    <mergeCell ref="B23:F23"/>
    <mergeCell ref="G23:H23"/>
    <mergeCell ref="I23:J23"/>
    <mergeCell ref="B24:F24"/>
    <mergeCell ref="G24:H24"/>
    <mergeCell ref="I24:J24"/>
    <mergeCell ref="B21:F21"/>
    <mergeCell ref="I21:J21"/>
    <mergeCell ref="B22:C22"/>
    <mergeCell ref="D22:F22"/>
    <mergeCell ref="G22:H22"/>
    <mergeCell ref="I22:J22"/>
    <mergeCell ref="B27:F27"/>
    <mergeCell ref="G27:H27"/>
    <mergeCell ref="I27:J27"/>
    <mergeCell ref="B28:C28"/>
    <mergeCell ref="D28:F28"/>
    <mergeCell ref="G28:H28"/>
    <mergeCell ref="I28:J28"/>
    <mergeCell ref="B25:F25"/>
    <mergeCell ref="G25:H25"/>
    <mergeCell ref="I25:J25"/>
    <mergeCell ref="B26:F26"/>
    <mergeCell ref="G26:H26"/>
    <mergeCell ref="I26:J26"/>
    <mergeCell ref="B37:C37"/>
    <mergeCell ref="B38:C38"/>
    <mergeCell ref="D39:G39"/>
    <mergeCell ref="H39:K39"/>
    <mergeCell ref="B40:K40"/>
    <mergeCell ref="B41:K41"/>
    <mergeCell ref="D29:G29"/>
    <mergeCell ref="H29:J29"/>
    <mergeCell ref="B31:C31"/>
    <mergeCell ref="B32:C32"/>
    <mergeCell ref="B34:C34"/>
    <mergeCell ref="B35:C35"/>
    <mergeCell ref="C52:F52"/>
    <mergeCell ref="D54:G54"/>
    <mergeCell ref="H54:J54"/>
    <mergeCell ref="B56:C56"/>
    <mergeCell ref="B57:C57"/>
    <mergeCell ref="B58:C58"/>
    <mergeCell ref="C48:F48"/>
    <mergeCell ref="H48:J48"/>
    <mergeCell ref="C49:F49"/>
    <mergeCell ref="H49:J50"/>
    <mergeCell ref="C50:F50"/>
    <mergeCell ref="C51:F51"/>
    <mergeCell ref="B67:C67"/>
    <mergeCell ref="B68:C68"/>
    <mergeCell ref="B69:C69"/>
    <mergeCell ref="B71:C71"/>
    <mergeCell ref="B72:C72"/>
    <mergeCell ref="B73:C73"/>
    <mergeCell ref="B59:C59"/>
    <mergeCell ref="B61:C61"/>
    <mergeCell ref="B62:C62"/>
    <mergeCell ref="B63:C63"/>
    <mergeCell ref="B64:C64"/>
    <mergeCell ref="B66:C66"/>
    <mergeCell ref="B82:K82"/>
    <mergeCell ref="B83:K83"/>
    <mergeCell ref="B92:K92"/>
    <mergeCell ref="B74:C74"/>
    <mergeCell ref="B75:C75"/>
    <mergeCell ref="D76:G76"/>
    <mergeCell ref="H76:K76"/>
    <mergeCell ref="C79:D79"/>
    <mergeCell ref="E79:G80"/>
    <mergeCell ref="H79:K80"/>
    <mergeCell ref="C80:D80"/>
  </mergeCells>
  <pageMargins left="0.79000000000000015" right="0.39000000000000007" top="0.59" bottom="0.51" header="0.24000000000000002" footer="0.31"/>
  <pageSetup paperSize="9" scale="70" orientation="portrait" r:id="rId1"/>
  <headerFooter alignWithMargins="0">
    <oddHeader>&amp;L&amp;"Tahoma,Corsivo"&amp;11COMUNE DI xxxxxxxxxxxxxxxxxx&amp;C&amp;"Tahoma,Grassetto"&amp;11SCHEDA DI VALUTAZIONE DELLA
 PERFORMANCE INDIVIDUALE</oddHeader>
    <oddFooter>&amp;LFirma compilatore:&amp;CFirma interessato:&amp;RData compilazione</oddFooter>
  </headerFooter>
  <rowBreaks count="1" manualBreakCount="1">
    <brk id="47" min="1" max="10" man="1"/>
  </rowBreaks>
  <colBreaks count="1" manualBreakCount="1">
    <brk id="1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5"/>
  <sheetViews>
    <sheetView topLeftCell="B66" zoomScale="80" zoomScaleNormal="80" zoomScaleSheetLayoutView="91" zoomScalePageLayoutView="90" workbookViewId="0">
      <selection activeCell="C52" sqref="C52:F52"/>
    </sheetView>
  </sheetViews>
  <sheetFormatPr defaultColWidth="8.7109375" defaultRowHeight="12.75" x14ac:dyDescent="0.2"/>
  <cols>
    <col min="1" max="1" width="6.7109375" hidden="1" customWidth="1"/>
    <col min="2" max="2" width="48" customWidth="1"/>
    <col min="3" max="3" width="12.42578125" customWidth="1"/>
    <col min="4" max="4" width="6.42578125" customWidth="1"/>
    <col min="5" max="5" width="6.7109375" customWidth="1"/>
    <col min="6" max="6" width="6.42578125" customWidth="1"/>
    <col min="7" max="10" width="6.7109375" customWidth="1"/>
    <col min="11" max="11" width="12.42578125" customWidth="1"/>
    <col min="12" max="12" width="40.42578125" style="2" bestFit="1" customWidth="1"/>
  </cols>
  <sheetData>
    <row r="1" spans="2:12" ht="15" customHeight="1" x14ac:dyDescent="0.2">
      <c r="B1" s="77" t="s">
        <v>0</v>
      </c>
      <c r="C1" s="108" t="s">
        <v>27</v>
      </c>
      <c r="D1" s="108"/>
      <c r="E1" s="108"/>
      <c r="F1" s="109"/>
      <c r="G1" s="1"/>
      <c r="H1" s="110" t="s">
        <v>1</v>
      </c>
      <c r="I1" s="111"/>
      <c r="J1" s="111"/>
    </row>
    <row r="2" spans="2:12" ht="15" customHeight="1" x14ac:dyDescent="0.2">
      <c r="B2" s="69" t="s">
        <v>2</v>
      </c>
      <c r="C2" s="112"/>
      <c r="D2" s="112"/>
      <c r="E2" s="112"/>
      <c r="F2" s="113"/>
      <c r="G2" s="3"/>
      <c r="H2" s="114">
        <v>2022</v>
      </c>
      <c r="I2" s="115"/>
      <c r="J2" s="116"/>
    </row>
    <row r="3" spans="2:12" ht="15" x14ac:dyDescent="0.2">
      <c r="B3" s="70" t="s">
        <v>3</v>
      </c>
      <c r="C3" s="112" t="s">
        <v>28</v>
      </c>
      <c r="D3" s="112"/>
      <c r="E3" s="112"/>
      <c r="F3" s="113"/>
      <c r="G3" s="4"/>
      <c r="H3" s="117"/>
      <c r="I3" s="118"/>
      <c r="J3" s="119"/>
    </row>
    <row r="4" spans="2:12" ht="21" customHeight="1" x14ac:dyDescent="0.2">
      <c r="B4" s="71" t="s">
        <v>4</v>
      </c>
      <c r="C4" s="120" t="s">
        <v>100</v>
      </c>
      <c r="D4" s="120"/>
      <c r="E4" s="120"/>
      <c r="F4" s="121"/>
      <c r="G4" s="4"/>
      <c r="H4" s="4"/>
      <c r="I4" s="4"/>
      <c r="J4" s="5"/>
    </row>
    <row r="5" spans="2:12" ht="15.75" thickBot="1" x14ac:dyDescent="0.25">
      <c r="B5" s="72" t="s">
        <v>5</v>
      </c>
      <c r="C5" s="164" t="s">
        <v>101</v>
      </c>
      <c r="D5" s="164"/>
      <c r="E5" s="164"/>
      <c r="F5" s="165"/>
      <c r="G5" s="4"/>
      <c r="H5" s="4"/>
      <c r="I5" s="4"/>
      <c r="J5" s="4"/>
    </row>
    <row r="6" spans="2:12" ht="15.75" thickBot="1" x14ac:dyDescent="0.25">
      <c r="B6" s="85"/>
      <c r="C6" s="86"/>
      <c r="D6" s="86"/>
      <c r="E6" s="86"/>
      <c r="F6" s="86"/>
      <c r="G6" s="4"/>
      <c r="H6" s="4"/>
      <c r="I6" s="4"/>
      <c r="J6" s="4"/>
    </row>
    <row r="7" spans="2:12" ht="24" customHeight="1" x14ac:dyDescent="0.2">
      <c r="B7" s="127" t="s">
        <v>31</v>
      </c>
      <c r="C7" s="128"/>
      <c r="D7" s="128"/>
      <c r="E7" s="128"/>
      <c r="F7" s="128"/>
      <c r="G7" s="129"/>
      <c r="H7" s="130"/>
      <c r="I7" s="129" t="s">
        <v>6</v>
      </c>
      <c r="J7" s="131"/>
    </row>
    <row r="8" spans="2:12" x14ac:dyDescent="0.2">
      <c r="B8" s="122" t="s">
        <v>33</v>
      </c>
      <c r="C8" s="123"/>
      <c r="D8" s="123"/>
      <c r="E8" s="123"/>
      <c r="F8" s="124"/>
      <c r="G8" s="105"/>
      <c r="H8" s="105"/>
      <c r="I8" s="106"/>
      <c r="J8" s="107"/>
    </row>
    <row r="9" spans="2:12" x14ac:dyDescent="0.2">
      <c r="B9" s="97">
        <v>1</v>
      </c>
      <c r="C9" s="98"/>
      <c r="D9" s="98"/>
      <c r="E9" s="98"/>
      <c r="F9" s="99"/>
      <c r="G9" s="78"/>
      <c r="H9" s="79"/>
      <c r="I9" s="78"/>
      <c r="J9" s="80"/>
      <c r="K9" s="81"/>
    </row>
    <row r="10" spans="2:12" x14ac:dyDescent="0.2">
      <c r="B10" s="97">
        <v>2</v>
      </c>
      <c r="C10" s="98"/>
      <c r="D10" s="98"/>
      <c r="E10" s="98"/>
      <c r="F10" s="99"/>
      <c r="G10" s="78"/>
      <c r="H10" s="79"/>
      <c r="I10" s="78"/>
      <c r="J10" s="80"/>
    </row>
    <row r="11" spans="2:12" x14ac:dyDescent="0.2">
      <c r="B11" s="97">
        <v>3</v>
      </c>
      <c r="C11" s="98"/>
      <c r="D11" s="98"/>
      <c r="E11" s="98"/>
      <c r="F11" s="99"/>
      <c r="G11" s="78"/>
      <c r="H11" s="79"/>
      <c r="I11" s="78"/>
      <c r="J11" s="80"/>
    </row>
    <row r="12" spans="2:12" x14ac:dyDescent="0.2">
      <c r="B12" s="97"/>
      <c r="C12" s="98"/>
      <c r="D12" s="98"/>
      <c r="E12" s="98"/>
      <c r="F12" s="99"/>
      <c r="G12" s="78"/>
      <c r="H12" s="79"/>
      <c r="I12" s="78"/>
      <c r="J12" s="80"/>
    </row>
    <row r="13" spans="2:12" x14ac:dyDescent="0.2">
      <c r="B13" s="97"/>
      <c r="C13" s="98"/>
      <c r="D13" s="98"/>
      <c r="E13" s="98"/>
      <c r="F13" s="99"/>
      <c r="G13" s="78"/>
      <c r="H13" s="79"/>
      <c r="I13" s="78"/>
      <c r="J13" s="80"/>
    </row>
    <row r="14" spans="2:12" x14ac:dyDescent="0.2">
      <c r="B14" s="97"/>
      <c r="C14" s="98"/>
      <c r="D14" s="98"/>
      <c r="E14" s="98"/>
      <c r="F14" s="99"/>
      <c r="G14" s="78"/>
      <c r="H14" s="79"/>
      <c r="I14" s="78"/>
      <c r="J14" s="80"/>
    </row>
    <row r="15" spans="2:12" s="6" customFormat="1" x14ac:dyDescent="0.2">
      <c r="B15" s="122" t="s">
        <v>36</v>
      </c>
      <c r="C15" s="123"/>
      <c r="D15" s="123"/>
      <c r="E15" s="123"/>
      <c r="F15" s="124"/>
      <c r="G15" s="105"/>
      <c r="H15" s="105"/>
      <c r="I15" s="106"/>
      <c r="J15" s="107"/>
      <c r="L15" s="2"/>
    </row>
    <row r="16" spans="2:12" x14ac:dyDescent="0.2">
      <c r="B16" s="97">
        <v>1</v>
      </c>
      <c r="C16" s="98"/>
      <c r="D16" s="98"/>
      <c r="E16" s="98"/>
      <c r="F16" s="99"/>
      <c r="G16" s="78"/>
      <c r="H16" s="79"/>
      <c r="I16" s="95"/>
      <c r="J16" s="96"/>
    </row>
    <row r="17" spans="1:11" x14ac:dyDescent="0.2">
      <c r="B17" s="97">
        <v>2</v>
      </c>
      <c r="C17" s="98"/>
      <c r="D17" s="98"/>
      <c r="E17" s="98"/>
      <c r="F17" s="99"/>
      <c r="G17" s="78"/>
      <c r="H17" s="79"/>
      <c r="I17" s="95"/>
      <c r="J17" s="96"/>
    </row>
    <row r="18" spans="1:11" x14ac:dyDescent="0.2">
      <c r="B18" s="97">
        <v>3</v>
      </c>
      <c r="C18" s="98"/>
      <c r="D18" s="98"/>
      <c r="E18" s="98"/>
      <c r="F18" s="99"/>
      <c r="G18" s="78"/>
      <c r="H18" s="79"/>
      <c r="I18" s="95"/>
      <c r="J18" s="96"/>
    </row>
    <row r="19" spans="1:11" x14ac:dyDescent="0.2">
      <c r="B19" s="97"/>
      <c r="C19" s="98"/>
      <c r="D19" s="98"/>
      <c r="E19" s="98"/>
      <c r="F19" s="99"/>
      <c r="G19" s="78"/>
      <c r="H19" s="79"/>
      <c r="I19" s="95"/>
      <c r="J19" s="96"/>
    </row>
    <row r="20" spans="1:11" x14ac:dyDescent="0.2">
      <c r="B20" s="97"/>
      <c r="C20" s="98"/>
      <c r="D20" s="98"/>
      <c r="E20" s="98"/>
      <c r="F20" s="99"/>
      <c r="G20" s="78"/>
      <c r="H20" s="79"/>
      <c r="I20" s="95"/>
      <c r="J20" s="96"/>
    </row>
    <row r="21" spans="1:11" x14ac:dyDescent="0.2">
      <c r="B21" s="97"/>
      <c r="C21" s="98"/>
      <c r="D21" s="98"/>
      <c r="E21" s="98"/>
      <c r="F21" s="99"/>
      <c r="G21" s="78"/>
      <c r="H21" s="79"/>
      <c r="I21" s="95"/>
      <c r="J21" s="96"/>
    </row>
    <row r="22" spans="1:11" x14ac:dyDescent="0.2">
      <c r="A22" s="7"/>
      <c r="B22" s="102" t="s">
        <v>34</v>
      </c>
      <c r="C22" s="103"/>
      <c r="D22" s="104" t="s">
        <v>7</v>
      </c>
      <c r="E22" s="104"/>
      <c r="F22" s="104"/>
      <c r="G22" s="105" t="s">
        <v>35</v>
      </c>
      <c r="H22" s="105"/>
      <c r="I22" s="106" t="s">
        <v>6</v>
      </c>
      <c r="J22" s="107"/>
    </row>
    <row r="23" spans="1:11" x14ac:dyDescent="0.2">
      <c r="A23" s="7"/>
      <c r="B23" s="97">
        <v>1</v>
      </c>
      <c r="C23" s="98"/>
      <c r="D23" s="98"/>
      <c r="E23" s="98"/>
      <c r="F23" s="99"/>
      <c r="G23" s="95"/>
      <c r="H23" s="96"/>
      <c r="I23" s="95"/>
      <c r="J23" s="96"/>
    </row>
    <row r="24" spans="1:11" x14ac:dyDescent="0.2">
      <c r="A24" s="7"/>
      <c r="B24" s="97">
        <v>2</v>
      </c>
      <c r="C24" s="98"/>
      <c r="D24" s="98"/>
      <c r="E24" s="98"/>
      <c r="F24" s="99"/>
      <c r="G24" s="95"/>
      <c r="H24" s="96"/>
      <c r="I24" s="95"/>
      <c r="J24" s="96"/>
    </row>
    <row r="25" spans="1:11" x14ac:dyDescent="0.2">
      <c r="A25" s="7"/>
      <c r="B25" s="97">
        <v>3</v>
      </c>
      <c r="C25" s="98"/>
      <c r="D25" s="98"/>
      <c r="E25" s="98"/>
      <c r="F25" s="99"/>
      <c r="G25" s="95"/>
      <c r="H25" s="96"/>
      <c r="I25" s="95"/>
      <c r="J25" s="96"/>
    </row>
    <row r="26" spans="1:11" x14ac:dyDescent="0.2">
      <c r="A26" s="7"/>
      <c r="B26" s="144"/>
      <c r="C26" s="145"/>
      <c r="D26" s="145"/>
      <c r="E26" s="145"/>
      <c r="F26" s="146"/>
      <c r="G26" s="95"/>
      <c r="H26" s="96"/>
      <c r="I26" s="95"/>
      <c r="J26" s="96"/>
    </row>
    <row r="27" spans="1:11" x14ac:dyDescent="0.2">
      <c r="A27" s="7"/>
      <c r="B27" s="144"/>
      <c r="C27" s="145"/>
      <c r="D27" s="145"/>
      <c r="E27" s="145"/>
      <c r="F27" s="146"/>
      <c r="G27" s="95"/>
      <c r="H27" s="96"/>
      <c r="I27" s="95"/>
      <c r="J27" s="96"/>
    </row>
    <row r="28" spans="1:11" ht="5.0999999999999996" customHeight="1" thickBot="1" x14ac:dyDescent="0.25">
      <c r="A28" s="7"/>
      <c r="B28" s="140"/>
      <c r="C28" s="141"/>
      <c r="D28" s="142"/>
      <c r="E28" s="142"/>
      <c r="F28" s="142"/>
      <c r="G28" s="143"/>
      <c r="H28" s="143"/>
      <c r="I28" s="147"/>
      <c r="J28" s="147"/>
    </row>
    <row r="29" spans="1:11" ht="35.25" customHeight="1" thickBot="1" x14ac:dyDescent="0.25">
      <c r="A29" s="8"/>
      <c r="B29" s="38" t="s">
        <v>40</v>
      </c>
      <c r="C29" s="39" t="s">
        <v>44</v>
      </c>
      <c r="D29" s="132" t="s">
        <v>22</v>
      </c>
      <c r="E29" s="132"/>
      <c r="F29" s="132"/>
      <c r="G29" s="133"/>
      <c r="H29" s="134">
        <v>0.6</v>
      </c>
      <c r="I29" s="135"/>
      <c r="J29" s="136"/>
    </row>
    <row r="30" spans="1:11" ht="35.25" customHeight="1" thickBot="1" x14ac:dyDescent="0.25">
      <c r="A30" s="8"/>
      <c r="B30" s="42" t="s">
        <v>33</v>
      </c>
      <c r="C30" s="43">
        <v>20</v>
      </c>
      <c r="D30" s="44">
        <v>1</v>
      </c>
      <c r="E30" s="44">
        <v>2</v>
      </c>
      <c r="F30" s="44">
        <v>3</v>
      </c>
      <c r="G30" s="45">
        <v>4</v>
      </c>
      <c r="H30" s="46">
        <v>5</v>
      </c>
      <c r="I30" s="46">
        <v>6</v>
      </c>
      <c r="J30" s="46">
        <v>7</v>
      </c>
      <c r="K30" s="37">
        <f>SUM(D32:J32)</f>
        <v>0</v>
      </c>
    </row>
    <row r="31" spans="1:11" ht="33" customHeight="1" thickBot="1" x14ac:dyDescent="0.25">
      <c r="A31" s="8"/>
      <c r="B31" s="137"/>
      <c r="C31" s="137"/>
      <c r="D31" s="27"/>
      <c r="E31" s="27"/>
      <c r="F31" s="27"/>
      <c r="G31" s="28"/>
      <c r="H31" s="24" t="s">
        <v>21</v>
      </c>
      <c r="I31" s="24"/>
      <c r="J31" s="24"/>
    </row>
    <row r="32" spans="1:11" ht="18" hidden="1" customHeight="1" thickBot="1" x14ac:dyDescent="0.25">
      <c r="A32" s="8"/>
      <c r="B32" s="138"/>
      <c r="C32" s="138"/>
      <c r="D32" s="29" t="str">
        <f>((IF(D31="X",D30,"0")))</f>
        <v>0</v>
      </c>
      <c r="E32" s="29" t="str">
        <f>((IF(E31="X",E30,"0")))</f>
        <v>0</v>
      </c>
      <c r="F32" s="29" t="str">
        <f>((IF(F31="X",F30,"0")))</f>
        <v>0</v>
      </c>
      <c r="G32" s="30" t="str">
        <f>((IF(G31="X",G30,"0")))</f>
        <v>0</v>
      </c>
      <c r="H32" s="32" t="str">
        <f>(IF(H31="X",H30,"0"))</f>
        <v>0</v>
      </c>
      <c r="I32" s="32" t="str">
        <f>(IF(I31="X",I30,"0"))</f>
        <v>0</v>
      </c>
      <c r="J32" s="32" t="str">
        <f>(IF(J31="X",J30,"0"))</f>
        <v>0</v>
      </c>
    </row>
    <row r="33" spans="1:11" ht="35.25" customHeight="1" thickBot="1" x14ac:dyDescent="0.25">
      <c r="A33" s="8"/>
      <c r="B33" s="40" t="s">
        <v>36</v>
      </c>
      <c r="C33" s="41">
        <v>20</v>
      </c>
      <c r="D33" s="44">
        <v>1</v>
      </c>
      <c r="E33" s="44">
        <v>2</v>
      </c>
      <c r="F33" s="44">
        <v>3</v>
      </c>
      <c r="G33" s="45">
        <v>4</v>
      </c>
      <c r="H33" s="46">
        <v>5</v>
      </c>
      <c r="I33" s="46">
        <v>6</v>
      </c>
      <c r="J33" s="46">
        <v>7</v>
      </c>
      <c r="K33" s="37">
        <f>SUM(D35:J35)</f>
        <v>0</v>
      </c>
    </row>
    <row r="34" spans="1:11" s="2" customFormat="1" ht="34.5" customHeight="1" thickBot="1" x14ac:dyDescent="0.25">
      <c r="A34" s="8"/>
      <c r="B34" s="137"/>
      <c r="C34" s="137"/>
      <c r="D34" s="27"/>
      <c r="E34" s="27"/>
      <c r="F34" s="27"/>
      <c r="G34" s="28"/>
      <c r="H34" s="24"/>
      <c r="I34" s="24"/>
      <c r="J34" s="24"/>
      <c r="K34"/>
    </row>
    <row r="35" spans="1:11" s="2" customFormat="1" ht="18" hidden="1" customHeight="1" thickBot="1" x14ac:dyDescent="0.25">
      <c r="A35" s="8"/>
      <c r="B35" s="138"/>
      <c r="C35" s="138"/>
      <c r="D35" s="29" t="str">
        <f>((IF(D34="X",D33,"0")))</f>
        <v>0</v>
      </c>
      <c r="E35" s="29" t="str">
        <f t="shared" ref="E35" si="0">((IF(E34="X",E33,"0")))</f>
        <v>0</v>
      </c>
      <c r="F35" s="29" t="str">
        <f>((IF(F34="X",F33,"0")))</f>
        <v>0</v>
      </c>
      <c r="G35" s="30" t="str">
        <f>((IF(G34="X",G33,"0")))</f>
        <v>0</v>
      </c>
      <c r="H35" s="32" t="str">
        <f>((IF(H34="X",H33,"0")))</f>
        <v>0</v>
      </c>
      <c r="I35" s="32" t="str">
        <f>((IF(I34="X",I33,"0")))</f>
        <v>0</v>
      </c>
      <c r="J35" s="32" t="str">
        <f>((IF(J34="X",J33,"0")))</f>
        <v>0</v>
      </c>
      <c r="K35"/>
    </row>
    <row r="36" spans="1:11" s="2" customFormat="1" ht="35.25" customHeight="1" thickBot="1" x14ac:dyDescent="0.25">
      <c r="A36" s="8"/>
      <c r="B36" s="40" t="s">
        <v>34</v>
      </c>
      <c r="C36" s="41">
        <v>20</v>
      </c>
      <c r="D36" s="44">
        <v>1</v>
      </c>
      <c r="E36" s="44">
        <v>2</v>
      </c>
      <c r="F36" s="44">
        <v>3</v>
      </c>
      <c r="G36" s="45">
        <v>4</v>
      </c>
      <c r="H36" s="46">
        <v>5</v>
      </c>
      <c r="I36" s="46">
        <v>6</v>
      </c>
      <c r="J36" s="46">
        <v>7</v>
      </c>
      <c r="K36" s="37">
        <f>SUM(D38:J38)</f>
        <v>0</v>
      </c>
    </row>
    <row r="37" spans="1:11" s="2" customFormat="1" ht="33" customHeight="1" thickBot="1" x14ac:dyDescent="0.25">
      <c r="A37" s="8"/>
      <c r="B37" s="137"/>
      <c r="C37" s="137"/>
      <c r="D37" s="27"/>
      <c r="E37" s="27"/>
      <c r="F37" s="27"/>
      <c r="G37" s="28"/>
      <c r="H37" s="24"/>
      <c r="I37" s="24"/>
      <c r="J37" s="24"/>
      <c r="K37"/>
    </row>
    <row r="38" spans="1:11" s="2" customFormat="1" ht="12" hidden="1" customHeight="1" thickBot="1" x14ac:dyDescent="0.25">
      <c r="A38" s="8"/>
      <c r="B38" s="139"/>
      <c r="C38" s="139"/>
      <c r="D38" s="34" t="str">
        <f>((IF(D37="X",D36,"0")))</f>
        <v>0</v>
      </c>
      <c r="E38" s="34" t="str">
        <f t="shared" ref="E38:F38" si="1">((IF(E37="X",E36,"0")))</f>
        <v>0</v>
      </c>
      <c r="F38" s="34" t="str">
        <f t="shared" si="1"/>
        <v>0</v>
      </c>
      <c r="G38" s="35" t="str">
        <f>((IF(G37="X",G36,"0")))</f>
        <v>0</v>
      </c>
      <c r="H38" s="36" t="str">
        <f>((IF(H37="X",H36,"0")))</f>
        <v>0</v>
      </c>
      <c r="I38" s="36" t="str">
        <f t="shared" ref="I38:J38" si="2">((IF(I37="X",I36,"0")))</f>
        <v>0</v>
      </c>
      <c r="J38" s="36" t="str">
        <f t="shared" si="2"/>
        <v>0</v>
      </c>
      <c r="K38"/>
    </row>
    <row r="39" spans="1:11" s="12" customFormat="1" ht="45" customHeight="1" thickBot="1" x14ac:dyDescent="0.25">
      <c r="B39" s="66" t="s">
        <v>41</v>
      </c>
      <c r="C39" s="67">
        <f>C36+C33+C30</f>
        <v>60</v>
      </c>
      <c r="D39" s="162">
        <f>(K30*C30)+(K33*C33)+(K36*C36)</f>
        <v>0</v>
      </c>
      <c r="E39" s="163"/>
      <c r="F39" s="163"/>
      <c r="G39" s="163"/>
      <c r="H39" s="153">
        <f>D39/(C39*7)</f>
        <v>0</v>
      </c>
      <c r="I39" s="154"/>
      <c r="J39" s="154"/>
      <c r="K39" s="155"/>
    </row>
    <row r="40" spans="1:11" s="68" customFormat="1" ht="13.5" thickBot="1" x14ac:dyDescent="0.25">
      <c r="B40" s="156" t="s">
        <v>9</v>
      </c>
      <c r="C40" s="157"/>
      <c r="D40" s="157"/>
      <c r="E40" s="157"/>
      <c r="F40" s="157"/>
      <c r="G40" s="157"/>
      <c r="H40" s="157"/>
      <c r="I40" s="157"/>
      <c r="J40" s="157"/>
      <c r="K40" s="158"/>
    </row>
    <row r="41" spans="1:11" s="68" customFormat="1" ht="25.5" customHeight="1" x14ac:dyDescent="0.2">
      <c r="B41" s="159" t="s">
        <v>30</v>
      </c>
      <c r="C41" s="160"/>
      <c r="D41" s="160"/>
      <c r="E41" s="160"/>
      <c r="F41" s="160"/>
      <c r="G41" s="160"/>
      <c r="H41" s="160"/>
      <c r="I41" s="160"/>
      <c r="J41" s="160"/>
      <c r="K41" s="161"/>
    </row>
    <row r="42" spans="1:11" s="68" customFormat="1" x14ac:dyDescent="0.2">
      <c r="B42" s="61"/>
      <c r="C42" s="33"/>
      <c r="D42" s="33"/>
      <c r="E42" s="33"/>
      <c r="F42" s="33"/>
      <c r="G42" s="33"/>
      <c r="H42" s="33"/>
      <c r="I42" s="33"/>
      <c r="J42" s="33"/>
      <c r="K42" s="62"/>
    </row>
    <row r="43" spans="1:11" s="68" customFormat="1" x14ac:dyDescent="0.2">
      <c r="B43" s="61"/>
      <c r="C43" s="33"/>
      <c r="D43" s="33"/>
      <c r="E43" s="33"/>
      <c r="F43" s="33"/>
      <c r="G43" s="33"/>
      <c r="H43" s="33"/>
      <c r="I43" s="33"/>
      <c r="J43" s="33"/>
      <c r="K43" s="62"/>
    </row>
    <row r="44" spans="1:11" s="68" customFormat="1" x14ac:dyDescent="0.2">
      <c r="B44" s="61"/>
      <c r="C44" s="33"/>
      <c r="D44" s="33"/>
      <c r="E44" s="33"/>
      <c r="F44" s="33"/>
      <c r="G44" s="33"/>
      <c r="H44" s="33"/>
      <c r="I44" s="33"/>
      <c r="J44" s="33"/>
      <c r="K44" s="62"/>
    </row>
    <row r="45" spans="1:11" s="68" customFormat="1" x14ac:dyDescent="0.2">
      <c r="B45" s="61"/>
      <c r="C45" s="33"/>
      <c r="D45" s="33"/>
      <c r="E45" s="33"/>
      <c r="F45" s="33"/>
      <c r="G45" s="33"/>
      <c r="H45" s="33"/>
      <c r="I45" s="33"/>
      <c r="J45" s="33"/>
      <c r="K45" s="62"/>
    </row>
    <row r="46" spans="1:11" s="68" customFormat="1" x14ac:dyDescent="0.2">
      <c r="B46" s="61"/>
      <c r="C46" s="33"/>
      <c r="D46" s="33"/>
      <c r="E46" s="33"/>
      <c r="F46" s="33"/>
      <c r="G46" s="33"/>
      <c r="H46" s="33"/>
      <c r="I46" s="33"/>
      <c r="J46" s="33"/>
      <c r="K46" s="62"/>
    </row>
    <row r="47" spans="1:11" s="12" customFormat="1" ht="13.5" thickBot="1" x14ac:dyDescent="0.25">
      <c r="B47" s="63"/>
      <c r="C47" s="64"/>
      <c r="D47" s="64"/>
      <c r="E47" s="64"/>
      <c r="F47" s="64"/>
      <c r="G47" s="64"/>
      <c r="H47" s="64"/>
      <c r="I47" s="64"/>
      <c r="J47" s="64"/>
      <c r="K47" s="65"/>
    </row>
    <row r="48" spans="1:11" s="12" customFormat="1" ht="15" x14ac:dyDescent="0.2">
      <c r="B48" s="77" t="s">
        <v>0</v>
      </c>
      <c r="C48" s="108" t="s">
        <v>27</v>
      </c>
      <c r="D48" s="108"/>
      <c r="E48" s="108"/>
      <c r="F48" s="109"/>
      <c r="G48" s="33"/>
      <c r="H48" s="110" t="s">
        <v>1</v>
      </c>
      <c r="I48" s="111"/>
      <c r="J48" s="111"/>
      <c r="K48"/>
    </row>
    <row r="49" spans="1:11" s="12" customFormat="1" ht="14.25" x14ac:dyDescent="0.2">
      <c r="B49" s="69" t="s">
        <v>2</v>
      </c>
      <c r="C49" s="112"/>
      <c r="D49" s="112"/>
      <c r="E49" s="112"/>
      <c r="F49" s="113"/>
      <c r="G49" s="33"/>
      <c r="H49" s="114"/>
      <c r="I49" s="115"/>
      <c r="J49" s="116"/>
      <c r="K49"/>
    </row>
    <row r="50" spans="1:11" s="12" customFormat="1" ht="14.25" x14ac:dyDescent="0.2">
      <c r="B50" s="70" t="s">
        <v>3</v>
      </c>
      <c r="C50" s="112" t="str">
        <f>C3</f>
        <v>Nome Cognome</v>
      </c>
      <c r="D50" s="112"/>
      <c r="E50" s="112"/>
      <c r="F50" s="113"/>
      <c r="G50" s="33"/>
      <c r="H50" s="117"/>
      <c r="I50" s="118"/>
      <c r="J50" s="119"/>
      <c r="K50"/>
    </row>
    <row r="51" spans="1:11" s="12" customFormat="1" ht="14.25" x14ac:dyDescent="0.2">
      <c r="B51" s="71" t="s">
        <v>4</v>
      </c>
      <c r="C51" s="120" t="str">
        <f>C4</f>
        <v>A</v>
      </c>
      <c r="D51" s="120"/>
      <c r="E51" s="120"/>
      <c r="F51" s="121"/>
      <c r="G51" s="33"/>
      <c r="H51" s="33"/>
      <c r="I51" s="33"/>
      <c r="J51" s="33"/>
      <c r="K51"/>
    </row>
    <row r="52" spans="1:11" s="12" customFormat="1" ht="15" thickBot="1" x14ac:dyDescent="0.25">
      <c r="B52" s="72" t="s">
        <v>5</v>
      </c>
      <c r="C52" s="164" t="str">
        <f>C5</f>
        <v>Operatore generico</v>
      </c>
      <c r="D52" s="164"/>
      <c r="E52" s="164"/>
      <c r="F52" s="165"/>
      <c r="G52" s="33"/>
      <c r="H52" s="33"/>
      <c r="I52" s="33"/>
      <c r="J52" s="33"/>
      <c r="K52"/>
    </row>
    <row r="53" spans="1:11" s="12" customFormat="1" ht="13.5" thickBot="1" x14ac:dyDescent="0.25">
      <c r="B53" s="61"/>
      <c r="C53" s="33"/>
      <c r="D53" s="33"/>
      <c r="E53" s="33"/>
      <c r="F53" s="33"/>
      <c r="G53" s="33"/>
      <c r="H53" s="33"/>
      <c r="I53" s="33"/>
      <c r="J53" s="33"/>
      <c r="K53"/>
    </row>
    <row r="54" spans="1:11" s="2" customFormat="1" ht="43.15" customHeight="1" thickBot="1" x14ac:dyDescent="0.25">
      <c r="A54" s="9"/>
      <c r="B54" s="73" t="s">
        <v>23</v>
      </c>
      <c r="C54" s="74" t="s">
        <v>45</v>
      </c>
      <c r="D54" s="148" t="s">
        <v>22</v>
      </c>
      <c r="E54" s="148"/>
      <c r="F54" s="148"/>
      <c r="G54" s="149"/>
      <c r="H54" s="150">
        <v>0.4</v>
      </c>
      <c r="I54" s="151"/>
      <c r="J54" s="152"/>
      <c r="K54"/>
    </row>
    <row r="55" spans="1:11" s="2" customFormat="1" ht="35.25" customHeight="1" thickBot="1" x14ac:dyDescent="0.25">
      <c r="A55" s="8"/>
      <c r="B55" s="47" t="s">
        <v>37</v>
      </c>
      <c r="C55" s="92">
        <v>10</v>
      </c>
      <c r="D55" s="50">
        <v>1</v>
      </c>
      <c r="E55" s="50">
        <v>2</v>
      </c>
      <c r="F55" s="50">
        <v>3</v>
      </c>
      <c r="G55" s="51">
        <v>4</v>
      </c>
      <c r="H55" s="52">
        <v>5</v>
      </c>
      <c r="I55" s="52">
        <v>6</v>
      </c>
      <c r="J55" s="53">
        <v>7</v>
      </c>
      <c r="K55" s="26">
        <f>SUM(D59:J59)/3</f>
        <v>0</v>
      </c>
    </row>
    <row r="56" spans="1:11" s="2" customFormat="1" ht="35.25" customHeight="1" x14ac:dyDescent="0.2">
      <c r="A56" s="8"/>
      <c r="B56" s="137" t="s">
        <v>69</v>
      </c>
      <c r="C56" s="137"/>
      <c r="D56" s="27"/>
      <c r="E56" s="27"/>
      <c r="F56" s="27"/>
      <c r="G56" s="28"/>
      <c r="H56" s="24"/>
      <c r="I56" s="24"/>
      <c r="J56" s="24"/>
      <c r="K56"/>
    </row>
    <row r="57" spans="1:11" s="2" customFormat="1" ht="35.25" customHeight="1" x14ac:dyDescent="0.2">
      <c r="A57" s="8"/>
      <c r="B57" s="137" t="s">
        <v>70</v>
      </c>
      <c r="C57" s="137"/>
      <c r="D57" s="27"/>
      <c r="E57" s="27"/>
      <c r="F57" s="27"/>
      <c r="G57" s="28"/>
      <c r="H57" s="24"/>
      <c r="I57" s="24"/>
      <c r="J57" s="24"/>
      <c r="K57"/>
    </row>
    <row r="58" spans="1:11" s="2" customFormat="1" ht="42.75" customHeight="1" thickBot="1" x14ac:dyDescent="0.25">
      <c r="A58" s="8"/>
      <c r="B58" s="137" t="s">
        <v>75</v>
      </c>
      <c r="C58" s="137"/>
      <c r="D58" s="27"/>
      <c r="E58" s="27"/>
      <c r="F58" s="27"/>
      <c r="G58" s="28"/>
      <c r="H58" s="24"/>
      <c r="I58" s="24"/>
      <c r="J58" s="24"/>
      <c r="K58"/>
    </row>
    <row r="59" spans="1:11" s="2" customFormat="1" ht="13.15" hidden="1" customHeight="1" thickBot="1" x14ac:dyDescent="0.25">
      <c r="A59" s="8"/>
      <c r="B59" s="139"/>
      <c r="C59" s="139"/>
      <c r="D59" s="34">
        <f>((IF(D56="X",D55,"0")+(IF(D57="X",D55,"0")+IF(D58="X",D55,"0"))))</f>
        <v>0</v>
      </c>
      <c r="E59" s="34">
        <f t="shared" ref="E59:J59" si="3">((IF(E56="X",E55,"0")+(IF(E57="X",E55,"0")+IF(E58="X",E55,"0"))))</f>
        <v>0</v>
      </c>
      <c r="F59" s="34">
        <f t="shared" si="3"/>
        <v>0</v>
      </c>
      <c r="G59" s="35">
        <f t="shared" si="3"/>
        <v>0</v>
      </c>
      <c r="H59" s="36">
        <f t="shared" si="3"/>
        <v>0</v>
      </c>
      <c r="I59" s="36">
        <f t="shared" si="3"/>
        <v>0</v>
      </c>
      <c r="J59" s="36">
        <f t="shared" si="3"/>
        <v>0</v>
      </c>
      <c r="K59"/>
    </row>
    <row r="60" spans="1:11" s="2" customFormat="1" ht="35.25" customHeight="1" thickBot="1" x14ac:dyDescent="0.25">
      <c r="A60" s="8"/>
      <c r="B60" s="49" t="s">
        <v>43</v>
      </c>
      <c r="C60" s="90">
        <v>10</v>
      </c>
      <c r="D60" s="50">
        <v>1</v>
      </c>
      <c r="E60" s="50">
        <v>2</v>
      </c>
      <c r="F60" s="50">
        <v>3</v>
      </c>
      <c r="G60" s="51">
        <v>4</v>
      </c>
      <c r="H60" s="52">
        <v>5</v>
      </c>
      <c r="I60" s="52">
        <v>6</v>
      </c>
      <c r="J60" s="53">
        <v>7</v>
      </c>
      <c r="K60" s="26">
        <f>SUM(D64:J64)/3</f>
        <v>0</v>
      </c>
    </row>
    <row r="61" spans="1:11" s="2" customFormat="1" ht="35.1" customHeight="1" x14ac:dyDescent="0.2">
      <c r="A61" s="8"/>
      <c r="B61" s="166" t="s">
        <v>62</v>
      </c>
      <c r="C61" s="166"/>
      <c r="D61" s="31"/>
      <c r="E61" s="31"/>
      <c r="F61" s="31"/>
      <c r="G61" s="48"/>
      <c r="H61" s="25"/>
      <c r="I61" s="25"/>
      <c r="J61" s="24"/>
      <c r="K61"/>
    </row>
    <row r="62" spans="1:11" s="2" customFormat="1" ht="35.1" customHeight="1" x14ac:dyDescent="0.2">
      <c r="A62" s="8"/>
      <c r="B62" s="167" t="s">
        <v>76</v>
      </c>
      <c r="C62" s="167"/>
      <c r="D62" s="27"/>
      <c r="E62" s="27"/>
      <c r="F62" s="27"/>
      <c r="G62" s="28"/>
      <c r="H62" s="24"/>
      <c r="I62" s="24"/>
      <c r="J62" s="24"/>
      <c r="K62"/>
    </row>
    <row r="63" spans="1:11" s="2" customFormat="1" ht="35.1" customHeight="1" thickBot="1" x14ac:dyDescent="0.25">
      <c r="A63" s="8"/>
      <c r="B63" s="137" t="s">
        <v>77</v>
      </c>
      <c r="C63" s="137"/>
      <c r="D63" s="27"/>
      <c r="E63" s="27"/>
      <c r="F63" s="27"/>
      <c r="G63" s="28"/>
      <c r="H63" s="24"/>
      <c r="I63" s="24"/>
      <c r="J63" s="24"/>
      <c r="K63"/>
    </row>
    <row r="64" spans="1:11" s="2" customFormat="1" ht="13.5" hidden="1" thickBot="1" x14ac:dyDescent="0.25">
      <c r="A64" s="8"/>
      <c r="B64" s="139"/>
      <c r="C64" s="139"/>
      <c r="D64" s="34">
        <f>((IF(D61="X",D60,"0")+(IF(D62="X",D60,"0")+IF(D63="X",D60,"0"))))</f>
        <v>0</v>
      </c>
      <c r="E64" s="34">
        <f t="shared" ref="E64:J64" si="4">((IF(E61="X",E60,"0")+(IF(E62="X",E60,"0")+IF(E63="X",E60,"0"))))</f>
        <v>0</v>
      </c>
      <c r="F64" s="34">
        <f t="shared" si="4"/>
        <v>0</v>
      </c>
      <c r="G64" s="35">
        <f t="shared" si="4"/>
        <v>0</v>
      </c>
      <c r="H64" s="36">
        <f t="shared" si="4"/>
        <v>0</v>
      </c>
      <c r="I64" s="36">
        <f t="shared" si="4"/>
        <v>0</v>
      </c>
      <c r="J64" s="36">
        <f t="shared" si="4"/>
        <v>0</v>
      </c>
      <c r="K64"/>
    </row>
    <row r="65" spans="1:11" s="2" customFormat="1" ht="35.25" customHeight="1" thickBot="1" x14ac:dyDescent="0.25">
      <c r="A65" s="8"/>
      <c r="B65" s="49" t="s">
        <v>25</v>
      </c>
      <c r="C65" s="90">
        <v>9</v>
      </c>
      <c r="D65" s="50">
        <v>1</v>
      </c>
      <c r="E65" s="50">
        <v>2</v>
      </c>
      <c r="F65" s="50">
        <v>3</v>
      </c>
      <c r="G65" s="51">
        <v>4</v>
      </c>
      <c r="H65" s="52">
        <v>5</v>
      </c>
      <c r="I65" s="52">
        <v>6</v>
      </c>
      <c r="J65" s="53">
        <v>7</v>
      </c>
      <c r="K65" s="26">
        <f>SUM(D69:J69)/3</f>
        <v>0</v>
      </c>
    </row>
    <row r="66" spans="1:11" s="2" customFormat="1" ht="35.1" customHeight="1" x14ac:dyDescent="0.2">
      <c r="A66" s="8"/>
      <c r="B66" s="166" t="s">
        <v>84</v>
      </c>
      <c r="C66" s="166"/>
      <c r="D66" s="31"/>
      <c r="E66" s="31"/>
      <c r="F66" s="31"/>
      <c r="G66" s="48"/>
      <c r="H66" s="25"/>
      <c r="I66" s="25"/>
      <c r="J66" s="24"/>
      <c r="K66"/>
    </row>
    <row r="67" spans="1:11" s="2" customFormat="1" ht="35.1" customHeight="1" x14ac:dyDescent="0.2">
      <c r="A67" s="8"/>
      <c r="B67" s="137" t="s">
        <v>86</v>
      </c>
      <c r="C67" s="137"/>
      <c r="D67" s="27"/>
      <c r="E67" s="27"/>
      <c r="F67" s="27"/>
      <c r="G67" s="28"/>
      <c r="H67" s="24"/>
      <c r="I67" s="24"/>
      <c r="J67" s="24"/>
      <c r="K67"/>
    </row>
    <row r="68" spans="1:11" s="2" customFormat="1" ht="35.1" customHeight="1" thickBot="1" x14ac:dyDescent="0.25">
      <c r="A68" s="8"/>
      <c r="B68" s="137" t="s">
        <v>64</v>
      </c>
      <c r="C68" s="137"/>
      <c r="D68" s="27"/>
      <c r="E68" s="27"/>
      <c r="F68" s="27"/>
      <c r="G68" s="28"/>
      <c r="H68" s="24"/>
      <c r="I68" s="24"/>
      <c r="J68" s="24"/>
      <c r="K68"/>
    </row>
    <row r="69" spans="1:11" s="2" customFormat="1" ht="12" hidden="1" customHeight="1" thickBot="1" x14ac:dyDescent="0.25">
      <c r="A69" s="8"/>
      <c r="B69" s="139"/>
      <c r="C69" s="139"/>
      <c r="D69" s="34">
        <f t="shared" ref="D69:J69" si="5">((IF(D66="X",D65,"0")+IF(D67="X",D65,"0")+(IF(D68="X",D65,"0"))))</f>
        <v>0</v>
      </c>
      <c r="E69" s="34">
        <f t="shared" si="5"/>
        <v>0</v>
      </c>
      <c r="F69" s="34">
        <f t="shared" si="5"/>
        <v>0</v>
      </c>
      <c r="G69" s="35">
        <f t="shared" si="5"/>
        <v>0</v>
      </c>
      <c r="H69" s="36">
        <f t="shared" si="5"/>
        <v>0</v>
      </c>
      <c r="I69" s="36">
        <f t="shared" si="5"/>
        <v>0</v>
      </c>
      <c r="J69" s="36">
        <f t="shared" si="5"/>
        <v>0</v>
      </c>
      <c r="K69"/>
    </row>
    <row r="70" spans="1:11" s="2" customFormat="1" ht="35.25" customHeight="1" thickBot="1" x14ac:dyDescent="0.25">
      <c r="A70" s="8"/>
      <c r="B70" s="49" t="s">
        <v>38</v>
      </c>
      <c r="C70" s="90">
        <v>11</v>
      </c>
      <c r="D70" s="50">
        <v>1</v>
      </c>
      <c r="E70" s="50">
        <v>2</v>
      </c>
      <c r="F70" s="50">
        <v>3</v>
      </c>
      <c r="G70" s="51">
        <v>4</v>
      </c>
      <c r="H70" s="52">
        <v>5</v>
      </c>
      <c r="I70" s="52">
        <v>6</v>
      </c>
      <c r="J70" s="53">
        <v>7</v>
      </c>
      <c r="K70" s="26">
        <f>SUM(D75:J75)/4</f>
        <v>0</v>
      </c>
    </row>
    <row r="71" spans="1:11" s="2" customFormat="1" ht="35.1" customHeight="1" x14ac:dyDescent="0.2">
      <c r="A71" s="8"/>
      <c r="B71" s="100" t="s">
        <v>54</v>
      </c>
      <c r="C71" s="101"/>
      <c r="D71" s="31"/>
      <c r="E71" s="31"/>
      <c r="F71" s="31"/>
      <c r="G71" s="48"/>
      <c r="H71" s="25"/>
      <c r="I71" s="25"/>
      <c r="J71" s="24"/>
      <c r="K71"/>
    </row>
    <row r="72" spans="1:11" s="2" customFormat="1" ht="35.1" customHeight="1" x14ac:dyDescent="0.2">
      <c r="A72" s="8"/>
      <c r="B72" s="167" t="s">
        <v>78</v>
      </c>
      <c r="C72" s="167"/>
      <c r="D72" s="27"/>
      <c r="E72" s="27"/>
      <c r="F72" s="27"/>
      <c r="G72" s="28"/>
      <c r="H72" s="24"/>
      <c r="I72" s="24"/>
      <c r="J72" s="24"/>
      <c r="K72"/>
    </row>
    <row r="73" spans="1:11" s="2" customFormat="1" ht="35.1" customHeight="1" x14ac:dyDescent="0.2">
      <c r="A73" s="8"/>
      <c r="B73" s="167" t="s">
        <v>79</v>
      </c>
      <c r="C73" s="167"/>
      <c r="D73" s="27"/>
      <c r="E73" s="27"/>
      <c r="F73" s="27"/>
      <c r="G73" s="28"/>
      <c r="H73" s="24"/>
      <c r="I73" s="24"/>
      <c r="J73" s="24"/>
      <c r="K73"/>
    </row>
    <row r="74" spans="1:11" s="2" customFormat="1" ht="35.1" customHeight="1" thickBot="1" x14ac:dyDescent="0.25">
      <c r="A74" s="8"/>
      <c r="B74" s="167" t="s">
        <v>52</v>
      </c>
      <c r="C74" s="167"/>
      <c r="D74" s="82"/>
      <c r="E74" s="82"/>
      <c r="F74" s="82"/>
      <c r="G74" s="83"/>
      <c r="H74" s="84"/>
      <c r="I74" s="84"/>
      <c r="J74" s="84"/>
      <c r="K74"/>
    </row>
    <row r="75" spans="1:11" s="2" customFormat="1" ht="12" hidden="1" customHeight="1" thickBot="1" x14ac:dyDescent="0.25">
      <c r="A75" s="8"/>
      <c r="B75" s="139"/>
      <c r="C75" s="139"/>
      <c r="D75" s="34">
        <f>((IF(D71="X",D70,"0")+IF(D72="X",D70,"0")+(IF(D73="X",D70,"0")+(IF(D74="X",D70,"0")))))</f>
        <v>0</v>
      </c>
      <c r="E75" s="34">
        <f t="shared" ref="E75" si="6">((IF(E71="X",E70,"0")+IF(E72="X",E70,"0")+(IF(E73="X",E70,"0")+(IF(E74="X",E70,"0")))))</f>
        <v>0</v>
      </c>
      <c r="F75" s="34">
        <f>((IF(F71="X",F70,"0")+IF(F72="X",F70,"0")+(IF(F73="X",F70,"0")+(IF(F74="X",F70,"0")))))</f>
        <v>0</v>
      </c>
      <c r="G75" s="35">
        <f>((IF(G71="X",G70,"0")+IF(G72="X",G70,"0")+(IF(G73="X",G70,"0")+(IF(G74="X",G70,"0")))))</f>
        <v>0</v>
      </c>
      <c r="H75" s="36">
        <f>((IF(H71="X",H70,"0")+IF(H72="X",H70,"0")+(IF(H73="X",H70,"0")+(IF(H74="X",H70,"0")))))</f>
        <v>0</v>
      </c>
      <c r="I75" s="36">
        <f t="shared" ref="I75" si="7">((IF(I71="X",I70,"0")+IF(I72="X",I70,"0")+(IF(I73="X",I70,"0")+(IF(I74="X",I70,"0")))))</f>
        <v>0</v>
      </c>
      <c r="J75" s="36">
        <f>((IF(J71="X",J70,"0")+IF(J72="X",J70,"0")+(IF(J73="X",J70,"0")+(IF(J74="X",J70,"0")))))</f>
        <v>0</v>
      </c>
      <c r="K75"/>
    </row>
    <row r="76" spans="1:11" s="12" customFormat="1" ht="45" customHeight="1" thickBot="1" x14ac:dyDescent="0.25">
      <c r="B76" s="60" t="s">
        <v>24</v>
      </c>
      <c r="C76" s="91">
        <f>C55+C60+C65+C70</f>
        <v>40</v>
      </c>
      <c r="D76" s="171">
        <f>K55*C55+K60*C60+K65*C65+K70*C70</f>
        <v>0</v>
      </c>
      <c r="E76" s="172"/>
      <c r="F76" s="172"/>
      <c r="G76" s="172"/>
      <c r="H76" s="173">
        <f>D76/(C76*7)</f>
        <v>0</v>
      </c>
      <c r="I76" s="174"/>
      <c r="J76" s="174"/>
      <c r="K76" s="175"/>
    </row>
    <row r="77" spans="1:11" s="2" customFormat="1" ht="13.5" customHeight="1" thickBo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/>
    </row>
    <row r="78" spans="1:11" s="12" customFormat="1" ht="39" hidden="1" customHeight="1" thickBot="1" x14ac:dyDescent="0.25">
      <c r="C78" s="54"/>
      <c r="D78" s="55"/>
      <c r="E78" s="56"/>
      <c r="F78" s="57"/>
      <c r="G78" s="58"/>
      <c r="H78" s="58"/>
      <c r="I78" s="58"/>
      <c r="J78" s="59"/>
    </row>
    <row r="79" spans="1:11" s="12" customFormat="1" ht="36" customHeight="1" thickBot="1" x14ac:dyDescent="0.25">
      <c r="B79" s="75" t="s">
        <v>39</v>
      </c>
      <c r="C79" s="176">
        <f>H39</f>
        <v>0</v>
      </c>
      <c r="D79" s="177"/>
      <c r="E79" s="178" t="s">
        <v>32</v>
      </c>
      <c r="F79" s="178"/>
      <c r="G79" s="179"/>
      <c r="H79" s="182">
        <f>(C79*H29)+(C80*H54)</f>
        <v>0</v>
      </c>
      <c r="I79" s="183"/>
      <c r="J79" s="183"/>
      <c r="K79" s="184"/>
    </row>
    <row r="80" spans="1:11" s="12" customFormat="1" ht="36.75" customHeight="1" thickBot="1" x14ac:dyDescent="0.25">
      <c r="B80" s="76" t="s">
        <v>26</v>
      </c>
      <c r="C80" s="173">
        <f>H76</f>
        <v>0</v>
      </c>
      <c r="D80" s="175"/>
      <c r="E80" s="180"/>
      <c r="F80" s="180"/>
      <c r="G80" s="181"/>
      <c r="H80" s="185"/>
      <c r="I80" s="186"/>
      <c r="J80" s="186"/>
      <c r="K80" s="187"/>
    </row>
    <row r="81" spans="1:12" s="2" customFormat="1" ht="13.5" hidden="1" thickBot="1" x14ac:dyDescent="0.25">
      <c r="A81" s="10" t="s">
        <v>8</v>
      </c>
      <c r="B81" s="11"/>
      <c r="C81" s="12"/>
      <c r="D81" s="12"/>
      <c r="E81" s="12"/>
      <c r="F81" s="12"/>
      <c r="G81" s="12"/>
      <c r="H81" s="12"/>
      <c r="I81" s="12"/>
      <c r="J81" s="12"/>
      <c r="K81"/>
    </row>
    <row r="82" spans="1:12" ht="13.5" thickBot="1" x14ac:dyDescent="0.25">
      <c r="A82" s="10"/>
      <c r="B82" s="156" t="s">
        <v>9</v>
      </c>
      <c r="C82" s="157"/>
      <c r="D82" s="157"/>
      <c r="E82" s="157"/>
      <c r="F82" s="157"/>
      <c r="G82" s="157"/>
      <c r="H82" s="157"/>
      <c r="I82" s="157"/>
      <c r="J82" s="157"/>
      <c r="K82" s="158"/>
    </row>
    <row r="83" spans="1:12" ht="37.5" customHeight="1" x14ac:dyDescent="0.2">
      <c r="A83" t="s">
        <v>10</v>
      </c>
      <c r="B83" s="159" t="s">
        <v>29</v>
      </c>
      <c r="C83" s="160"/>
      <c r="D83" s="160"/>
      <c r="E83" s="160"/>
      <c r="F83" s="160"/>
      <c r="G83" s="160"/>
      <c r="H83" s="160"/>
      <c r="I83" s="160"/>
      <c r="J83" s="160"/>
      <c r="K83" s="161"/>
    </row>
    <row r="84" spans="1:12" x14ac:dyDescent="0.2">
      <c r="A84" s="10" t="s">
        <v>11</v>
      </c>
      <c r="B84" s="61"/>
      <c r="C84" s="33"/>
      <c r="D84" s="33"/>
      <c r="E84" s="33"/>
      <c r="F84" s="33"/>
      <c r="G84" s="33"/>
      <c r="H84" s="33"/>
      <c r="I84" s="33"/>
      <c r="J84" s="33"/>
      <c r="K84" s="62"/>
    </row>
    <row r="85" spans="1:12" x14ac:dyDescent="0.2">
      <c r="A85" s="10" t="s">
        <v>12</v>
      </c>
      <c r="B85" s="61"/>
      <c r="C85" s="33"/>
      <c r="D85" s="33"/>
      <c r="E85" s="33"/>
      <c r="F85" s="33"/>
      <c r="G85" s="33"/>
      <c r="H85" s="33"/>
      <c r="I85" s="33"/>
      <c r="J85" s="33"/>
      <c r="K85" s="62"/>
    </row>
    <row r="86" spans="1:12" x14ac:dyDescent="0.2">
      <c r="A86" s="10" t="s">
        <v>13</v>
      </c>
      <c r="B86" s="61"/>
      <c r="C86" s="33"/>
      <c r="D86" s="33"/>
      <c r="E86" s="33"/>
      <c r="F86" s="33"/>
      <c r="G86" s="33"/>
      <c r="H86" s="33"/>
      <c r="I86" s="33"/>
      <c r="J86" s="33"/>
      <c r="K86" s="62"/>
    </row>
    <row r="87" spans="1:12" x14ac:dyDescent="0.2">
      <c r="A87" s="10" t="s">
        <v>14</v>
      </c>
      <c r="B87" s="61"/>
      <c r="C87" s="33"/>
      <c r="D87" s="33"/>
      <c r="E87" s="33"/>
      <c r="F87" s="33"/>
      <c r="G87" s="33"/>
      <c r="H87" s="33"/>
      <c r="I87" s="33"/>
      <c r="J87" s="33"/>
      <c r="K87" s="62"/>
    </row>
    <row r="88" spans="1:12" x14ac:dyDescent="0.2">
      <c r="A88" s="10" t="s">
        <v>15</v>
      </c>
      <c r="B88" s="61"/>
      <c r="C88" s="33"/>
      <c r="D88" s="33"/>
      <c r="E88" s="33"/>
      <c r="F88" s="33"/>
      <c r="G88" s="33"/>
      <c r="H88" s="33"/>
      <c r="I88" s="33"/>
      <c r="J88" s="33"/>
      <c r="K88" s="62"/>
    </row>
    <row r="89" spans="1:12" ht="13.5" thickBot="1" x14ac:dyDescent="0.25">
      <c r="A89" s="10" t="s">
        <v>16</v>
      </c>
      <c r="B89" s="63"/>
      <c r="C89" s="64"/>
      <c r="D89" s="64"/>
      <c r="E89" s="64"/>
      <c r="F89" s="64"/>
      <c r="G89" s="64"/>
      <c r="H89" s="64"/>
      <c r="I89" s="64"/>
      <c r="J89" s="64"/>
      <c r="K89" s="65"/>
    </row>
    <row r="90" spans="1:12" x14ac:dyDescent="0.2">
      <c r="A90" t="s">
        <v>17</v>
      </c>
    </row>
    <row r="91" spans="1:12" hidden="1" x14ac:dyDescent="0.2"/>
    <row r="92" spans="1:12" hidden="1" x14ac:dyDescent="0.2">
      <c r="B92" s="168" t="s">
        <v>18</v>
      </c>
      <c r="C92" s="169"/>
      <c r="D92" s="169"/>
      <c r="E92" s="169"/>
      <c r="F92" s="169"/>
      <c r="G92" s="169"/>
      <c r="H92" s="169"/>
      <c r="I92" s="169"/>
      <c r="J92" s="169"/>
      <c r="K92" s="170"/>
    </row>
    <row r="93" spans="1:12" ht="13.5" hidden="1" thickBot="1" x14ac:dyDescent="0.25">
      <c r="B93" s="13" t="s">
        <v>19</v>
      </c>
      <c r="C93" s="14" t="e">
        <f>((IF(#REF!="","0",1)*#REF!)+(IF(#REF!="","0",1)*#REF!)+(IF(#REF!="","0",1)*#REF!))</f>
        <v>#REF!</v>
      </c>
      <c r="D93" s="15" t="e">
        <f>((IF(#REF!="","0",2)*#REF!)+(IF(#REF!="","0",2)*#REF!)+(IF(#REF!="","0",2)*#REF!))</f>
        <v>#REF!</v>
      </c>
      <c r="E93" s="15" t="e">
        <f>((IF(#REF!="","0",3)*#REF!)+(IF(#REF!="","0",3)*#REF!)+(IF(#REF!="","0",3)*#REF!))</f>
        <v>#REF!</v>
      </c>
      <c r="F93" s="15" t="e">
        <f>((IF(#REF!="","0",4)*#REF!)+(IF(#REF!="","0",4)*#REF!)+(IF(#REF!="","0",4)*#REF!))</f>
        <v>#REF!</v>
      </c>
      <c r="G93" s="15" t="e">
        <f>((IF(#REF!="","0",5)*#REF!)+(IF(#REF!="","0",5)*#REF!)+(IF(#REF!="","0",5)*#REF!))</f>
        <v>#REF!</v>
      </c>
      <c r="H93" s="15" t="e">
        <f>((IF(#REF!="","0",6)*#REF!)+(IF(#REF!="","0",6)*#REF!)+(IF(#REF!="","0",6)*#REF!))</f>
        <v>#REF!</v>
      </c>
      <c r="I93" s="16" t="e">
        <f>((IF(#REF!="","0",7)*#REF!)+(IF(#REF!="","0",7)*#REF!)+(IF(#REF!="","0",7)*#REF!))</f>
        <v>#REF!</v>
      </c>
      <c r="J93" t="e">
        <f>SUM(C93:I93)</f>
        <v>#REF!</v>
      </c>
      <c r="K93" s="17" t="e">
        <f>J93/350</f>
        <v>#REF!</v>
      </c>
      <c r="L93" s="18"/>
    </row>
    <row r="94" spans="1:12" ht="13.5" hidden="1" thickBot="1" x14ac:dyDescent="0.25">
      <c r="B94" s="13" t="s">
        <v>20</v>
      </c>
      <c r="C94" s="19" t="e">
        <f>((IF(#REF!="","0",1)*#REF!)+(IF(#REF!="","0",1)*#REF!)+(IF(#REF!="","0",1)*#REF!)+(IF(#REF!="","0",1)*#REF!)+(IF(#REF!="","0",1)*#REF!)+(IF(#REF!="","0",1)*#REF!)+(IF(#REF!="","0",1)*#REF!))</f>
        <v>#REF!</v>
      </c>
      <c r="D94" s="19" t="e">
        <f>((IF(#REF!="","0",2)*#REF!)+(IF(#REF!="","0",2)*#REF!)+(IF(#REF!="","0",2)*#REF!)+(IF(#REF!="","0",2)*#REF!)+(IF(#REF!="","0",2)*#REF!)+(IF(#REF!="","0",2)*#REF!)+(IF(#REF!="","0",2)*#REF!))</f>
        <v>#REF!</v>
      </c>
      <c r="E94" s="19" t="e">
        <f>((IF(#REF!="","0",3)*#REF!)+(IF(#REF!="","0",3)*#REF!)+(IF(#REF!="","0",3)*#REF!)+(IF(#REF!="","0",3)*#REF!)+(IF(#REF!="","0",3)*#REF!)+(IF(#REF!="","0",3)*#REF!)+(IF(#REF!="","0",3)*#REF!))</f>
        <v>#REF!</v>
      </c>
      <c r="F94" s="19" t="e">
        <f>((IF(#REF!="","0",4)*#REF!)+(IF(#REF!="","0",4)*#REF!)+(IF(#REF!="","0",4)*#REF!)+(IF(#REF!="","0",4)*#REF!)+(IF(#REF!="","0",4)*#REF!)+(IF(#REF!="","0",4)*#REF!)+(IF(#REF!="","0",4)*#REF!))</f>
        <v>#REF!</v>
      </c>
      <c r="G94" s="19" t="e">
        <f>((IF(#REF!="","0",5)*#REF!)+(IF(#REF!="","0",5)*#REF!)+(IF(#REF!="","0",5)*#REF!)+(IF(#REF!="","0",5)*#REF!)+(IF(#REF!="","0",5)*#REF!)+(IF(#REF!="","0",5)*#REF!)+(IF(#REF!="","0",5)*#REF!))</f>
        <v>#REF!</v>
      </c>
      <c r="H94" s="19" t="e">
        <f>((IF(#REF!="","0",6)*#REF!)+(IF(#REF!="","0",6)*#REF!)+(IF(#REF!="","0",6)*#REF!)+(IF(#REF!="","0",6)*#REF!)+(IF(#REF!="","0",6)*#REF!)+(IF(#REF!="","0",6)*#REF!)+(IF(#REF!="","0",6)*#REF!))</f>
        <v>#REF!</v>
      </c>
      <c r="I94" s="19" t="e">
        <f>((IF(#REF!="","0",7)*#REF!)+(IF(#REF!="","0",7)*#REF!)+(IF(#REF!="","0",7)*#REF!)+(IF(#REF!="","0",7)*#REF!)+(IF(#REF!="","0",7)*#REF!)+(IF(#REF!="","0",7)*#REF!)+(IF(#REF!="","0",7)*#REF!))</f>
        <v>#REF!</v>
      </c>
      <c r="J94" s="20" t="e">
        <f>SUM(C94:I94)</f>
        <v>#REF!</v>
      </c>
      <c r="K94" s="17" t="e">
        <f>J94/350</f>
        <v>#REF!</v>
      </c>
      <c r="L94" s="18"/>
    </row>
    <row r="95" spans="1:12" ht="13.5" hidden="1" thickBot="1" x14ac:dyDescent="0.25">
      <c r="B95" s="21"/>
      <c r="C95" s="22"/>
      <c r="D95" s="22"/>
      <c r="E95" s="22"/>
      <c r="F95" s="22"/>
      <c r="G95" s="22"/>
      <c r="H95" s="22"/>
      <c r="I95" s="22"/>
      <c r="J95" s="22" t="e">
        <f>SUM(J93:J94)</f>
        <v>#REF!</v>
      </c>
      <c r="K95" s="23" t="e">
        <f>IF(J95&lt;490,0,J95/700)</f>
        <v>#REF!</v>
      </c>
      <c r="L95" s="18"/>
    </row>
  </sheetData>
  <mergeCells count="104">
    <mergeCell ref="I7:J7"/>
    <mergeCell ref="B8:F8"/>
    <mergeCell ref="G8:H8"/>
    <mergeCell ref="I8:J8"/>
    <mergeCell ref="C1:F1"/>
    <mergeCell ref="H1:J1"/>
    <mergeCell ref="C2:F2"/>
    <mergeCell ref="H2:J3"/>
    <mergeCell ref="C3:F3"/>
    <mergeCell ref="C4:F4"/>
    <mergeCell ref="B9:F9"/>
    <mergeCell ref="B10:F10"/>
    <mergeCell ref="B11:F11"/>
    <mergeCell ref="B12:F12"/>
    <mergeCell ref="B13:F13"/>
    <mergeCell ref="B14:F14"/>
    <mergeCell ref="C5:F5"/>
    <mergeCell ref="B7:F7"/>
    <mergeCell ref="G7:H7"/>
    <mergeCell ref="B18:F18"/>
    <mergeCell ref="I18:J18"/>
    <mergeCell ref="B19:F19"/>
    <mergeCell ref="I19:J19"/>
    <mergeCell ref="B20:F20"/>
    <mergeCell ref="I20:J20"/>
    <mergeCell ref="B15:F15"/>
    <mergeCell ref="G15:H15"/>
    <mergeCell ref="I15:J15"/>
    <mergeCell ref="B16:F16"/>
    <mergeCell ref="I16:J16"/>
    <mergeCell ref="B17:F17"/>
    <mergeCell ref="I17:J17"/>
    <mergeCell ref="B23:F23"/>
    <mergeCell ref="G23:H23"/>
    <mergeCell ref="I23:J23"/>
    <mergeCell ref="B24:F24"/>
    <mergeCell ref="G24:H24"/>
    <mergeCell ref="I24:J24"/>
    <mergeCell ref="B21:F21"/>
    <mergeCell ref="I21:J21"/>
    <mergeCell ref="B22:C22"/>
    <mergeCell ref="D22:F22"/>
    <mergeCell ref="G22:H22"/>
    <mergeCell ref="I22:J22"/>
    <mergeCell ref="B27:F27"/>
    <mergeCell ref="G27:H27"/>
    <mergeCell ref="I27:J27"/>
    <mergeCell ref="B28:C28"/>
    <mergeCell ref="D28:F28"/>
    <mergeCell ref="G28:H28"/>
    <mergeCell ref="I28:J28"/>
    <mergeCell ref="B25:F25"/>
    <mergeCell ref="G25:H25"/>
    <mergeCell ref="I25:J25"/>
    <mergeCell ref="B26:F26"/>
    <mergeCell ref="G26:H26"/>
    <mergeCell ref="I26:J26"/>
    <mergeCell ref="B37:C37"/>
    <mergeCell ref="B38:C38"/>
    <mergeCell ref="D39:G39"/>
    <mergeCell ref="H39:K39"/>
    <mergeCell ref="B40:K40"/>
    <mergeCell ref="B41:K41"/>
    <mergeCell ref="D29:G29"/>
    <mergeCell ref="H29:J29"/>
    <mergeCell ref="B31:C31"/>
    <mergeCell ref="B32:C32"/>
    <mergeCell ref="B34:C34"/>
    <mergeCell ref="B35:C35"/>
    <mergeCell ref="C52:F52"/>
    <mergeCell ref="D54:G54"/>
    <mergeCell ref="H54:J54"/>
    <mergeCell ref="B56:C56"/>
    <mergeCell ref="B57:C57"/>
    <mergeCell ref="B58:C58"/>
    <mergeCell ref="C48:F48"/>
    <mergeCell ref="H48:J48"/>
    <mergeCell ref="C49:F49"/>
    <mergeCell ref="H49:J50"/>
    <mergeCell ref="C50:F50"/>
    <mergeCell ref="C51:F51"/>
    <mergeCell ref="B67:C67"/>
    <mergeCell ref="B68:C68"/>
    <mergeCell ref="B69:C69"/>
    <mergeCell ref="B71:C71"/>
    <mergeCell ref="B72:C72"/>
    <mergeCell ref="B73:C73"/>
    <mergeCell ref="B59:C59"/>
    <mergeCell ref="B61:C61"/>
    <mergeCell ref="B62:C62"/>
    <mergeCell ref="B63:C63"/>
    <mergeCell ref="B64:C64"/>
    <mergeCell ref="B66:C66"/>
    <mergeCell ref="B82:K82"/>
    <mergeCell ref="B83:K83"/>
    <mergeCell ref="B92:K92"/>
    <mergeCell ref="B74:C74"/>
    <mergeCell ref="B75:C75"/>
    <mergeCell ref="D76:G76"/>
    <mergeCell ref="H76:K76"/>
    <mergeCell ref="C79:D79"/>
    <mergeCell ref="E79:G80"/>
    <mergeCell ref="H79:K80"/>
    <mergeCell ref="C80:D80"/>
  </mergeCells>
  <pageMargins left="0.78740157480314965" right="0.39370078740157483" top="0.59055118110236227" bottom="0.51181102362204722" header="0.23622047244094491" footer="0.31496062992125984"/>
  <pageSetup paperSize="9" scale="70" orientation="portrait" r:id="rId1"/>
  <headerFooter alignWithMargins="0">
    <oddHeader>&amp;L&amp;"Tahoma,Corsivo"&amp;11COMUNE DI BUSCA&amp;C&amp;"Tahoma,Grassetto"&amp;11SCHEDA DI VALUTAZIONE DELLA
 PERFORMANCE INDIVIDUALE</oddHeader>
    <oddFooter>&amp;LFirma compilatore:&amp;CFirma interessato:&amp;RData compilazione</oddFooter>
  </headerFooter>
  <rowBreaks count="1" manualBreakCount="1">
    <brk id="47" min="1" max="10" man="1"/>
  </rowBreaks>
  <colBreaks count="1" manualBreakCount="1">
    <brk id="1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4"/>
  <sheetViews>
    <sheetView topLeftCell="B38" zoomScale="80" zoomScaleNormal="80" zoomScaleSheetLayoutView="91" zoomScalePageLayoutView="90" workbookViewId="0">
      <selection activeCell="B53" sqref="B53"/>
    </sheetView>
  </sheetViews>
  <sheetFormatPr defaultColWidth="8.7109375" defaultRowHeight="12.75" x14ac:dyDescent="0.2"/>
  <cols>
    <col min="1" max="1" width="6.7109375" hidden="1" customWidth="1"/>
    <col min="2" max="2" width="48" customWidth="1"/>
    <col min="3" max="3" width="12.42578125" customWidth="1"/>
    <col min="4" max="4" width="6.42578125" customWidth="1"/>
    <col min="5" max="5" width="6.7109375" customWidth="1"/>
    <col min="6" max="6" width="6.42578125" customWidth="1"/>
    <col min="7" max="10" width="6.7109375" customWidth="1"/>
    <col min="11" max="11" width="12.42578125" customWidth="1"/>
    <col min="12" max="12" width="40.42578125" style="2" bestFit="1" customWidth="1"/>
  </cols>
  <sheetData>
    <row r="1" spans="2:12" ht="15" customHeight="1" x14ac:dyDescent="0.2">
      <c r="B1" s="77" t="s">
        <v>0</v>
      </c>
      <c r="C1" s="108" t="s">
        <v>27</v>
      </c>
      <c r="D1" s="108"/>
      <c r="E1" s="108"/>
      <c r="F1" s="109"/>
      <c r="G1" s="1"/>
      <c r="H1" s="110" t="s">
        <v>1</v>
      </c>
      <c r="I1" s="111"/>
      <c r="J1" s="111"/>
    </row>
    <row r="2" spans="2:12" ht="15" customHeight="1" x14ac:dyDescent="0.2">
      <c r="B2" s="69" t="s">
        <v>2</v>
      </c>
      <c r="C2" s="112"/>
      <c r="D2" s="112"/>
      <c r="E2" s="112"/>
      <c r="F2" s="113"/>
      <c r="G2" s="3"/>
      <c r="H2" s="114">
        <v>2022</v>
      </c>
      <c r="I2" s="115"/>
      <c r="J2" s="116"/>
    </row>
    <row r="3" spans="2:12" ht="15" x14ac:dyDescent="0.2">
      <c r="B3" s="70" t="s">
        <v>3</v>
      </c>
      <c r="C3" s="112" t="s">
        <v>28</v>
      </c>
      <c r="D3" s="112"/>
      <c r="E3" s="112"/>
      <c r="F3" s="113"/>
      <c r="G3" s="4"/>
      <c r="H3" s="117"/>
      <c r="I3" s="118"/>
      <c r="J3" s="119"/>
    </row>
    <row r="4" spans="2:12" ht="21" customHeight="1" x14ac:dyDescent="0.2">
      <c r="B4" s="71" t="s">
        <v>4</v>
      </c>
      <c r="C4" s="120" t="s">
        <v>4</v>
      </c>
      <c r="D4" s="120"/>
      <c r="E4" s="120"/>
      <c r="F4" s="121"/>
      <c r="G4" s="4"/>
      <c r="H4" s="4"/>
      <c r="I4" s="4"/>
      <c r="J4" s="5"/>
    </row>
    <row r="5" spans="2:12" ht="15.75" thickBot="1" x14ac:dyDescent="0.25">
      <c r="B5" s="72" t="s">
        <v>5</v>
      </c>
      <c r="C5" s="164" t="s">
        <v>68</v>
      </c>
      <c r="D5" s="164"/>
      <c r="E5" s="164"/>
      <c r="F5" s="165"/>
      <c r="G5" s="4"/>
      <c r="H5" s="4"/>
      <c r="I5" s="4"/>
      <c r="J5" s="4"/>
    </row>
    <row r="6" spans="2:12" ht="24" customHeight="1" x14ac:dyDescent="0.2">
      <c r="B6" s="127" t="s">
        <v>31</v>
      </c>
      <c r="C6" s="128"/>
      <c r="D6" s="128"/>
      <c r="E6" s="128"/>
      <c r="F6" s="128"/>
      <c r="G6" s="129"/>
      <c r="H6" s="130"/>
      <c r="I6" s="129" t="s">
        <v>6</v>
      </c>
      <c r="J6" s="131"/>
    </row>
    <row r="7" spans="2:12" x14ac:dyDescent="0.2">
      <c r="B7" s="122" t="s">
        <v>33</v>
      </c>
      <c r="C7" s="123"/>
      <c r="D7" s="123"/>
      <c r="E7" s="123"/>
      <c r="F7" s="124"/>
      <c r="G7" s="105"/>
      <c r="H7" s="105"/>
      <c r="I7" s="106"/>
      <c r="J7" s="107"/>
    </row>
    <row r="8" spans="2:12" x14ac:dyDescent="0.2">
      <c r="B8" s="97">
        <v>1</v>
      </c>
      <c r="C8" s="98"/>
      <c r="D8" s="98"/>
      <c r="E8" s="98"/>
      <c r="F8" s="99"/>
      <c r="G8" s="78"/>
      <c r="H8" s="79"/>
      <c r="I8" s="78"/>
      <c r="J8" s="80"/>
      <c r="K8" s="81"/>
    </row>
    <row r="9" spans="2:12" x14ac:dyDescent="0.2">
      <c r="B9" s="97">
        <v>2</v>
      </c>
      <c r="C9" s="98"/>
      <c r="D9" s="98"/>
      <c r="E9" s="98"/>
      <c r="F9" s="99"/>
      <c r="G9" s="78"/>
      <c r="H9" s="79"/>
      <c r="I9" s="78"/>
      <c r="J9" s="80"/>
    </row>
    <row r="10" spans="2:12" x14ac:dyDescent="0.2">
      <c r="B10" s="97">
        <v>3</v>
      </c>
      <c r="C10" s="98"/>
      <c r="D10" s="98"/>
      <c r="E10" s="98"/>
      <c r="F10" s="99"/>
      <c r="G10" s="78"/>
      <c r="H10" s="79"/>
      <c r="I10" s="78"/>
      <c r="J10" s="80"/>
    </row>
    <row r="11" spans="2:12" x14ac:dyDescent="0.2">
      <c r="B11" s="97"/>
      <c r="C11" s="98"/>
      <c r="D11" s="98"/>
      <c r="E11" s="98"/>
      <c r="F11" s="99"/>
      <c r="G11" s="78"/>
      <c r="H11" s="79"/>
      <c r="I11" s="78"/>
      <c r="J11" s="80"/>
    </row>
    <row r="12" spans="2:12" x14ac:dyDescent="0.2">
      <c r="B12" s="97"/>
      <c r="C12" s="98"/>
      <c r="D12" s="98"/>
      <c r="E12" s="98"/>
      <c r="F12" s="99"/>
      <c r="G12" s="78"/>
      <c r="H12" s="79"/>
      <c r="I12" s="78"/>
      <c r="J12" s="80"/>
    </row>
    <row r="13" spans="2:12" x14ac:dyDescent="0.2">
      <c r="B13" s="97"/>
      <c r="C13" s="98"/>
      <c r="D13" s="98"/>
      <c r="E13" s="98"/>
      <c r="F13" s="99"/>
      <c r="G13" s="78"/>
      <c r="H13" s="79"/>
      <c r="I13" s="78"/>
      <c r="J13" s="80"/>
    </row>
    <row r="14" spans="2:12" s="6" customFormat="1" x14ac:dyDescent="0.2">
      <c r="B14" s="122" t="s">
        <v>36</v>
      </c>
      <c r="C14" s="123"/>
      <c r="D14" s="123"/>
      <c r="E14" s="123"/>
      <c r="F14" s="124"/>
      <c r="G14" s="105"/>
      <c r="H14" s="105"/>
      <c r="I14" s="106"/>
      <c r="J14" s="107"/>
      <c r="L14" s="2"/>
    </row>
    <row r="15" spans="2:12" x14ac:dyDescent="0.2">
      <c r="B15" s="97">
        <v>1</v>
      </c>
      <c r="C15" s="98"/>
      <c r="D15" s="98"/>
      <c r="E15" s="98"/>
      <c r="F15" s="99"/>
      <c r="G15" s="78"/>
      <c r="H15" s="79"/>
      <c r="I15" s="95"/>
      <c r="J15" s="96"/>
    </row>
    <row r="16" spans="2:12" x14ac:dyDescent="0.2">
      <c r="B16" s="97">
        <v>2</v>
      </c>
      <c r="C16" s="98"/>
      <c r="D16" s="98"/>
      <c r="E16" s="98"/>
      <c r="F16" s="99"/>
      <c r="G16" s="78"/>
      <c r="H16" s="79"/>
      <c r="I16" s="95"/>
      <c r="J16" s="96"/>
    </row>
    <row r="17" spans="1:11" x14ac:dyDescent="0.2">
      <c r="B17" s="97">
        <v>3</v>
      </c>
      <c r="C17" s="98"/>
      <c r="D17" s="98"/>
      <c r="E17" s="98"/>
      <c r="F17" s="99"/>
      <c r="G17" s="78"/>
      <c r="H17" s="79"/>
      <c r="I17" s="95"/>
      <c r="J17" s="96"/>
    </row>
    <row r="18" spans="1:11" x14ac:dyDescent="0.2">
      <c r="B18" s="97"/>
      <c r="C18" s="98"/>
      <c r="D18" s="98"/>
      <c r="E18" s="98"/>
      <c r="F18" s="99"/>
      <c r="G18" s="78"/>
      <c r="H18" s="79"/>
      <c r="I18" s="95"/>
      <c r="J18" s="96"/>
    </row>
    <row r="19" spans="1:11" x14ac:dyDescent="0.2">
      <c r="B19" s="97"/>
      <c r="C19" s="98"/>
      <c r="D19" s="98"/>
      <c r="E19" s="98"/>
      <c r="F19" s="99"/>
      <c r="G19" s="78"/>
      <c r="H19" s="79"/>
      <c r="I19" s="95"/>
      <c r="J19" s="96"/>
    </row>
    <row r="20" spans="1:11" x14ac:dyDescent="0.2">
      <c r="B20" s="97"/>
      <c r="C20" s="98"/>
      <c r="D20" s="98"/>
      <c r="E20" s="98"/>
      <c r="F20" s="99"/>
      <c r="G20" s="78"/>
      <c r="H20" s="79"/>
      <c r="I20" s="95"/>
      <c r="J20" s="96"/>
    </row>
    <row r="21" spans="1:11" x14ac:dyDescent="0.2">
      <c r="A21" s="7"/>
      <c r="B21" s="102" t="s">
        <v>34</v>
      </c>
      <c r="C21" s="103"/>
      <c r="D21" s="104" t="s">
        <v>7</v>
      </c>
      <c r="E21" s="104"/>
      <c r="F21" s="104"/>
      <c r="G21" s="105" t="s">
        <v>35</v>
      </c>
      <c r="H21" s="105"/>
      <c r="I21" s="106" t="s">
        <v>6</v>
      </c>
      <c r="J21" s="107"/>
    </row>
    <row r="22" spans="1:11" x14ac:dyDescent="0.2">
      <c r="A22" s="7"/>
      <c r="B22" s="97">
        <v>1</v>
      </c>
      <c r="C22" s="98"/>
      <c r="D22" s="98"/>
      <c r="E22" s="98"/>
      <c r="F22" s="99"/>
      <c r="G22" s="95"/>
      <c r="H22" s="96"/>
      <c r="I22" s="95"/>
      <c r="J22" s="96"/>
    </row>
    <row r="23" spans="1:11" x14ac:dyDescent="0.2">
      <c r="A23" s="7"/>
      <c r="B23" s="97">
        <v>2</v>
      </c>
      <c r="C23" s="98"/>
      <c r="D23" s="98"/>
      <c r="E23" s="98"/>
      <c r="F23" s="99"/>
      <c r="G23" s="95"/>
      <c r="H23" s="96"/>
      <c r="I23" s="95"/>
      <c r="J23" s="96"/>
    </row>
    <row r="24" spans="1:11" x14ac:dyDescent="0.2">
      <c r="A24" s="7"/>
      <c r="B24" s="97">
        <v>3</v>
      </c>
      <c r="C24" s="98"/>
      <c r="D24" s="98"/>
      <c r="E24" s="98"/>
      <c r="F24" s="99"/>
      <c r="G24" s="95"/>
      <c r="H24" s="96"/>
      <c r="I24" s="95"/>
      <c r="J24" s="96"/>
    </row>
    <row r="25" spans="1:11" x14ac:dyDescent="0.2">
      <c r="A25" s="7"/>
      <c r="B25" s="144"/>
      <c r="C25" s="145"/>
      <c r="D25" s="145"/>
      <c r="E25" s="145"/>
      <c r="F25" s="146"/>
      <c r="G25" s="95"/>
      <c r="H25" s="96"/>
      <c r="I25" s="95"/>
      <c r="J25" s="96"/>
    </row>
    <row r="26" spans="1:11" x14ac:dyDescent="0.2">
      <c r="A26" s="7"/>
      <c r="B26" s="144"/>
      <c r="C26" s="145"/>
      <c r="D26" s="145"/>
      <c r="E26" s="145"/>
      <c r="F26" s="146"/>
      <c r="G26" s="95"/>
      <c r="H26" s="96"/>
      <c r="I26" s="95"/>
      <c r="J26" s="96"/>
    </row>
    <row r="27" spans="1:11" ht="5.0999999999999996" customHeight="1" thickBot="1" x14ac:dyDescent="0.25">
      <c r="A27" s="7"/>
      <c r="B27" s="140"/>
      <c r="C27" s="141"/>
      <c r="D27" s="142"/>
      <c r="E27" s="142"/>
      <c r="F27" s="142"/>
      <c r="G27" s="143"/>
      <c r="H27" s="143"/>
      <c r="I27" s="147"/>
      <c r="J27" s="147"/>
    </row>
    <row r="28" spans="1:11" ht="35.25" customHeight="1" thickBot="1" x14ac:dyDescent="0.25">
      <c r="A28" s="8"/>
      <c r="B28" s="38" t="s">
        <v>40</v>
      </c>
      <c r="C28" s="39" t="s">
        <v>44</v>
      </c>
      <c r="D28" s="132" t="s">
        <v>22</v>
      </c>
      <c r="E28" s="132"/>
      <c r="F28" s="132"/>
      <c r="G28" s="133"/>
      <c r="H28" s="134">
        <v>0.6</v>
      </c>
      <c r="I28" s="135"/>
      <c r="J28" s="136"/>
    </row>
    <row r="29" spans="1:11" ht="35.25" customHeight="1" thickBot="1" x14ac:dyDescent="0.25">
      <c r="A29" s="8"/>
      <c r="B29" s="42" t="s">
        <v>33</v>
      </c>
      <c r="C29" s="43">
        <v>20</v>
      </c>
      <c r="D29" s="44">
        <v>1</v>
      </c>
      <c r="E29" s="44">
        <v>2</v>
      </c>
      <c r="F29" s="44">
        <v>3</v>
      </c>
      <c r="G29" s="45">
        <v>4</v>
      </c>
      <c r="H29" s="46">
        <v>5</v>
      </c>
      <c r="I29" s="46">
        <v>6</v>
      </c>
      <c r="J29" s="46">
        <v>7</v>
      </c>
      <c r="K29" s="37">
        <f>SUM(D31:J31)</f>
        <v>0</v>
      </c>
    </row>
    <row r="30" spans="1:11" ht="33" customHeight="1" thickBot="1" x14ac:dyDescent="0.25">
      <c r="A30" s="8"/>
      <c r="B30" s="137"/>
      <c r="C30" s="137"/>
      <c r="D30" s="27"/>
      <c r="E30" s="27"/>
      <c r="F30" s="27"/>
      <c r="G30" s="28"/>
      <c r="H30" s="24" t="s">
        <v>21</v>
      </c>
      <c r="I30" s="24"/>
      <c r="J30" s="24"/>
    </row>
    <row r="31" spans="1:11" ht="18" hidden="1" customHeight="1" thickBot="1" x14ac:dyDescent="0.25">
      <c r="A31" s="8"/>
      <c r="B31" s="138"/>
      <c r="C31" s="138"/>
      <c r="D31" s="29" t="str">
        <f>((IF(D30="X",D29,"0")))</f>
        <v>0</v>
      </c>
      <c r="E31" s="29" t="str">
        <f>((IF(E30="X",E29,"0")))</f>
        <v>0</v>
      </c>
      <c r="F31" s="29" t="str">
        <f>((IF(F30="X",F29,"0")))</f>
        <v>0</v>
      </c>
      <c r="G31" s="30" t="str">
        <f>((IF(G30="X",G29,"0")))</f>
        <v>0</v>
      </c>
      <c r="H31" s="32" t="str">
        <f>(IF(H30="X",H29,"0"))</f>
        <v>0</v>
      </c>
      <c r="I31" s="32" t="str">
        <f>(IF(I30="X",I29,"0"))</f>
        <v>0</v>
      </c>
      <c r="J31" s="32" t="str">
        <f>(IF(J30="X",J29,"0"))</f>
        <v>0</v>
      </c>
    </row>
    <row r="32" spans="1:11" ht="35.25" customHeight="1" thickBot="1" x14ac:dyDescent="0.25">
      <c r="A32" s="8"/>
      <c r="B32" s="40" t="s">
        <v>36</v>
      </c>
      <c r="C32" s="41">
        <v>20</v>
      </c>
      <c r="D32" s="44">
        <v>1</v>
      </c>
      <c r="E32" s="44">
        <v>2</v>
      </c>
      <c r="F32" s="44">
        <v>3</v>
      </c>
      <c r="G32" s="45">
        <v>4</v>
      </c>
      <c r="H32" s="46">
        <v>5</v>
      </c>
      <c r="I32" s="46">
        <v>6</v>
      </c>
      <c r="J32" s="46">
        <v>7</v>
      </c>
      <c r="K32" s="37">
        <f>SUM(D34:J34)</f>
        <v>0</v>
      </c>
    </row>
    <row r="33" spans="1:11" ht="34.5" customHeight="1" thickBot="1" x14ac:dyDescent="0.25">
      <c r="A33" s="8"/>
      <c r="B33" s="137"/>
      <c r="C33" s="137"/>
      <c r="D33" s="27"/>
      <c r="E33" s="27"/>
      <c r="F33" s="27"/>
      <c r="G33" s="28"/>
      <c r="H33" s="24"/>
      <c r="I33" s="24"/>
      <c r="J33" s="24"/>
    </row>
    <row r="34" spans="1:11" ht="18" hidden="1" customHeight="1" thickBot="1" x14ac:dyDescent="0.25">
      <c r="A34" s="8"/>
      <c r="B34" s="138"/>
      <c r="C34" s="138"/>
      <c r="D34" s="29" t="str">
        <f>((IF(D33="X",D32,"0")))</f>
        <v>0</v>
      </c>
      <c r="E34" s="29" t="str">
        <f t="shared" ref="E34" si="0">((IF(E33="X",E32,"0")))</f>
        <v>0</v>
      </c>
      <c r="F34" s="29" t="str">
        <f>((IF(F33="X",F32,"0")))</f>
        <v>0</v>
      </c>
      <c r="G34" s="30" t="str">
        <f>((IF(G33="X",G32,"0")))</f>
        <v>0</v>
      </c>
      <c r="H34" s="32" t="str">
        <f>((IF(H33="X",H32,"0")))</f>
        <v>0</v>
      </c>
      <c r="I34" s="32" t="str">
        <f>((IF(I33="X",I32,"0")))</f>
        <v>0</v>
      </c>
      <c r="J34" s="32" t="str">
        <f>((IF(J33="X",J32,"0")))</f>
        <v>0</v>
      </c>
    </row>
    <row r="35" spans="1:11" ht="35.25" customHeight="1" thickBot="1" x14ac:dyDescent="0.25">
      <c r="A35" s="8"/>
      <c r="B35" s="40" t="s">
        <v>34</v>
      </c>
      <c r="C35" s="41">
        <v>20</v>
      </c>
      <c r="D35" s="44">
        <v>1</v>
      </c>
      <c r="E35" s="44">
        <v>2</v>
      </c>
      <c r="F35" s="44">
        <v>3</v>
      </c>
      <c r="G35" s="45">
        <v>4</v>
      </c>
      <c r="H35" s="46">
        <v>5</v>
      </c>
      <c r="I35" s="46">
        <v>6</v>
      </c>
      <c r="J35" s="46">
        <v>7</v>
      </c>
      <c r="K35" s="37">
        <f>SUM(D37:J37)</f>
        <v>0</v>
      </c>
    </row>
    <row r="36" spans="1:11" ht="33" customHeight="1" thickBot="1" x14ac:dyDescent="0.25">
      <c r="A36" s="8"/>
      <c r="B36" s="137"/>
      <c r="C36" s="137"/>
      <c r="D36" s="27"/>
      <c r="E36" s="27"/>
      <c r="F36" s="27"/>
      <c r="G36" s="28"/>
      <c r="H36" s="24"/>
      <c r="I36" s="24"/>
      <c r="J36" s="24"/>
    </row>
    <row r="37" spans="1:11" ht="12" hidden="1" customHeight="1" thickBot="1" x14ac:dyDescent="0.25">
      <c r="A37" s="8"/>
      <c r="B37" s="139"/>
      <c r="C37" s="139"/>
      <c r="D37" s="34" t="str">
        <f>((IF(D36="X",D35,"0")))</f>
        <v>0</v>
      </c>
      <c r="E37" s="34" t="str">
        <f t="shared" ref="E37:F37" si="1">((IF(E36="X",E35,"0")))</f>
        <v>0</v>
      </c>
      <c r="F37" s="34" t="str">
        <f t="shared" si="1"/>
        <v>0</v>
      </c>
      <c r="G37" s="35" t="str">
        <f>((IF(G36="X",G35,"0")))</f>
        <v>0</v>
      </c>
      <c r="H37" s="36" t="str">
        <f>((IF(H36="X",H35,"0")))</f>
        <v>0</v>
      </c>
      <c r="I37" s="36" t="str">
        <f t="shared" ref="I37:J37" si="2">((IF(I36="X",I35,"0")))</f>
        <v>0</v>
      </c>
      <c r="J37" s="36" t="str">
        <f t="shared" si="2"/>
        <v>0</v>
      </c>
    </row>
    <row r="38" spans="1:11" s="12" customFormat="1" ht="45" customHeight="1" thickBot="1" x14ac:dyDescent="0.25">
      <c r="B38" s="66" t="s">
        <v>41</v>
      </c>
      <c r="C38" s="67">
        <f>C35+C32+C29</f>
        <v>60</v>
      </c>
      <c r="D38" s="162">
        <f>(K29*C29)+(K32*C32)+(K35*C35)</f>
        <v>0</v>
      </c>
      <c r="E38" s="163"/>
      <c r="F38" s="163"/>
      <c r="G38" s="163"/>
      <c r="H38" s="153">
        <f>D38/(C38*7)</f>
        <v>0</v>
      </c>
      <c r="I38" s="154"/>
      <c r="J38" s="154"/>
      <c r="K38" s="155"/>
    </row>
    <row r="39" spans="1:11" s="68" customFormat="1" ht="13.5" thickBot="1" x14ac:dyDescent="0.25">
      <c r="B39" s="156" t="s">
        <v>9</v>
      </c>
      <c r="C39" s="157"/>
      <c r="D39" s="157"/>
      <c r="E39" s="157"/>
      <c r="F39" s="157"/>
      <c r="G39" s="157"/>
      <c r="H39" s="157"/>
      <c r="I39" s="157"/>
      <c r="J39" s="157"/>
      <c r="K39" s="158"/>
    </row>
    <row r="40" spans="1:11" s="68" customFormat="1" ht="25.5" customHeight="1" x14ac:dyDescent="0.2">
      <c r="B40" s="159" t="s">
        <v>30</v>
      </c>
      <c r="C40" s="160"/>
      <c r="D40" s="160"/>
      <c r="E40" s="160"/>
      <c r="F40" s="160"/>
      <c r="G40" s="160"/>
      <c r="H40" s="160"/>
      <c r="I40" s="160"/>
      <c r="J40" s="160"/>
      <c r="K40" s="161"/>
    </row>
    <row r="41" spans="1:11" s="68" customFormat="1" x14ac:dyDescent="0.2">
      <c r="B41" s="61"/>
      <c r="C41" s="33"/>
      <c r="D41" s="33"/>
      <c r="E41" s="33"/>
      <c r="F41" s="33"/>
      <c r="G41" s="33"/>
      <c r="H41" s="33"/>
      <c r="I41" s="33"/>
      <c r="J41" s="33"/>
      <c r="K41" s="62"/>
    </row>
    <row r="42" spans="1:11" s="68" customFormat="1" x14ac:dyDescent="0.2">
      <c r="B42" s="61"/>
      <c r="C42" s="33"/>
      <c r="D42" s="33"/>
      <c r="E42" s="33"/>
      <c r="F42" s="33"/>
      <c r="G42" s="33"/>
      <c r="H42" s="33"/>
      <c r="I42" s="33"/>
      <c r="J42" s="33"/>
      <c r="K42" s="62"/>
    </row>
    <row r="43" spans="1:11" s="68" customFormat="1" x14ac:dyDescent="0.2">
      <c r="B43" s="61"/>
      <c r="C43" s="33"/>
      <c r="D43" s="33"/>
      <c r="E43" s="33"/>
      <c r="F43" s="33"/>
      <c r="G43" s="33"/>
      <c r="H43" s="33"/>
      <c r="I43" s="33"/>
      <c r="J43" s="33"/>
      <c r="K43" s="62"/>
    </row>
    <row r="44" spans="1:11" s="68" customFormat="1" x14ac:dyDescent="0.2">
      <c r="B44" s="61"/>
      <c r="C44" s="33"/>
      <c r="D44" s="33"/>
      <c r="E44" s="33"/>
      <c r="F44" s="33"/>
      <c r="G44" s="33"/>
      <c r="H44" s="33"/>
      <c r="I44" s="33"/>
      <c r="J44" s="33"/>
      <c r="K44" s="62"/>
    </row>
    <row r="45" spans="1:11" s="68" customFormat="1" x14ac:dyDescent="0.2">
      <c r="B45" s="61"/>
      <c r="C45" s="33"/>
      <c r="D45" s="33"/>
      <c r="E45" s="33"/>
      <c r="F45" s="33"/>
      <c r="G45" s="33"/>
      <c r="H45" s="33"/>
      <c r="I45" s="33"/>
      <c r="J45" s="33"/>
      <c r="K45" s="62"/>
    </row>
    <row r="46" spans="1:11" s="12" customFormat="1" ht="13.5" thickBot="1" x14ac:dyDescent="0.25">
      <c r="B46" s="63"/>
      <c r="C46" s="64"/>
      <c r="D46" s="64"/>
      <c r="E46" s="64"/>
      <c r="F46" s="64"/>
      <c r="G46" s="64"/>
      <c r="H46" s="64"/>
      <c r="I46" s="64"/>
      <c r="J46" s="64"/>
      <c r="K46" s="65"/>
    </row>
    <row r="47" spans="1:11" s="12" customFormat="1" ht="15" x14ac:dyDescent="0.2">
      <c r="B47" s="77" t="s">
        <v>0</v>
      </c>
      <c r="C47" s="108" t="s">
        <v>27</v>
      </c>
      <c r="D47" s="108"/>
      <c r="E47" s="108"/>
      <c r="F47" s="109"/>
      <c r="G47" s="33"/>
      <c r="H47" s="110" t="s">
        <v>1</v>
      </c>
      <c r="I47" s="111"/>
      <c r="J47" s="111"/>
      <c r="K47"/>
    </row>
    <row r="48" spans="1:11" s="12" customFormat="1" ht="14.25" x14ac:dyDescent="0.2">
      <c r="B48" s="69" t="s">
        <v>2</v>
      </c>
      <c r="C48" s="112"/>
      <c r="D48" s="112"/>
      <c r="E48" s="112"/>
      <c r="F48" s="113"/>
      <c r="G48" s="33"/>
      <c r="H48" s="114">
        <f>H2</f>
        <v>2022</v>
      </c>
      <c r="I48" s="115"/>
      <c r="J48" s="116"/>
      <c r="K48"/>
    </row>
    <row r="49" spans="1:11" s="12" customFormat="1" ht="14.25" x14ac:dyDescent="0.2">
      <c r="B49" s="70" t="s">
        <v>3</v>
      </c>
      <c r="C49" s="112" t="str">
        <f>C3</f>
        <v>Nome Cognome</v>
      </c>
      <c r="D49" s="112"/>
      <c r="E49" s="112"/>
      <c r="F49" s="113"/>
      <c r="G49" s="33"/>
      <c r="H49" s="117"/>
      <c r="I49" s="118"/>
      <c r="J49" s="119"/>
      <c r="K49"/>
    </row>
    <row r="50" spans="1:11" s="12" customFormat="1" ht="14.25" x14ac:dyDescent="0.2">
      <c r="B50" s="71" t="s">
        <v>4</v>
      </c>
      <c r="C50" s="120" t="str">
        <f>C4</f>
        <v>Categoria</v>
      </c>
      <c r="D50" s="120"/>
      <c r="E50" s="120"/>
      <c r="F50" s="121"/>
      <c r="G50" s="33"/>
      <c r="H50" s="33"/>
      <c r="I50" s="33"/>
      <c r="J50" s="33"/>
      <c r="K50"/>
    </row>
    <row r="51" spans="1:11" s="12" customFormat="1" ht="15" thickBot="1" x14ac:dyDescent="0.25">
      <c r="B51" s="72" t="s">
        <v>5</v>
      </c>
      <c r="C51" s="164" t="str">
        <f>C5</f>
        <v>ASA</v>
      </c>
      <c r="D51" s="164"/>
      <c r="E51" s="164"/>
      <c r="F51" s="165"/>
      <c r="G51" s="33"/>
      <c r="H51" s="33"/>
      <c r="I51" s="33"/>
      <c r="J51" s="33"/>
      <c r="K51"/>
    </row>
    <row r="52" spans="1:11" s="12" customFormat="1" ht="13.5" thickBot="1" x14ac:dyDescent="0.25">
      <c r="B52" s="61"/>
      <c r="C52" s="33"/>
      <c r="D52" s="33"/>
      <c r="E52" s="33"/>
      <c r="F52" s="33"/>
      <c r="G52" s="33"/>
      <c r="H52" s="33"/>
      <c r="I52" s="33"/>
      <c r="J52" s="33"/>
      <c r="K52"/>
    </row>
    <row r="53" spans="1:11" ht="43.15" customHeight="1" thickBot="1" x14ac:dyDescent="0.25">
      <c r="A53" s="9"/>
      <c r="B53" s="73" t="s">
        <v>23</v>
      </c>
      <c r="C53" s="74" t="s">
        <v>45</v>
      </c>
      <c r="D53" s="148" t="s">
        <v>22</v>
      </c>
      <c r="E53" s="148"/>
      <c r="F53" s="148"/>
      <c r="G53" s="149"/>
      <c r="H53" s="150">
        <v>0.4</v>
      </c>
      <c r="I53" s="151"/>
      <c r="J53" s="152"/>
    </row>
    <row r="54" spans="1:11" ht="35.25" customHeight="1" thickBot="1" x14ac:dyDescent="0.25">
      <c r="A54" s="8"/>
      <c r="B54" s="47" t="s">
        <v>37</v>
      </c>
      <c r="C54" s="87"/>
      <c r="D54" s="50">
        <v>1</v>
      </c>
      <c r="E54" s="50">
        <v>2</v>
      </c>
      <c r="F54" s="50">
        <v>3</v>
      </c>
      <c r="G54" s="51">
        <v>4</v>
      </c>
      <c r="H54" s="52">
        <v>5</v>
      </c>
      <c r="I54" s="52">
        <v>6</v>
      </c>
      <c r="J54" s="53">
        <v>7</v>
      </c>
      <c r="K54" s="26">
        <f>SUM(D58:J58)/3</f>
        <v>0</v>
      </c>
    </row>
    <row r="55" spans="1:11" ht="35.25" customHeight="1" x14ac:dyDescent="0.2">
      <c r="A55" s="8"/>
      <c r="B55" s="137" t="s">
        <v>80</v>
      </c>
      <c r="C55" s="137"/>
      <c r="D55" s="27"/>
      <c r="E55" s="27"/>
      <c r="F55" s="27"/>
      <c r="G55" s="28"/>
      <c r="H55" s="24"/>
      <c r="I55" s="24"/>
      <c r="J55" s="24"/>
    </row>
    <row r="56" spans="1:11" ht="35.25" customHeight="1" x14ac:dyDescent="0.2">
      <c r="A56" s="8"/>
      <c r="B56" s="137" t="s">
        <v>81</v>
      </c>
      <c r="C56" s="137"/>
      <c r="D56" s="27"/>
      <c r="E56" s="27"/>
      <c r="F56" s="27"/>
      <c r="G56" s="28"/>
      <c r="H56" s="24"/>
      <c r="I56" s="24"/>
      <c r="J56" s="24"/>
    </row>
    <row r="57" spans="1:11" ht="42.75" customHeight="1" thickBot="1" x14ac:dyDescent="0.25">
      <c r="A57" s="8"/>
      <c r="B57" s="137" t="s">
        <v>82</v>
      </c>
      <c r="C57" s="137"/>
      <c r="D57" s="27"/>
      <c r="E57" s="27"/>
      <c r="F57" s="27"/>
      <c r="G57" s="28"/>
      <c r="H57" s="24"/>
      <c r="I57" s="24"/>
      <c r="J57" s="24"/>
    </row>
    <row r="58" spans="1:11" ht="13.15" hidden="1" customHeight="1" thickBot="1" x14ac:dyDescent="0.25">
      <c r="A58" s="8"/>
      <c r="B58" s="139"/>
      <c r="C58" s="139"/>
      <c r="D58" s="34">
        <f>((IF(D55="X",D54,"0")+(IF(D56="X",D54,"0")+IF(D57="X",D54,"0"))))</f>
        <v>0</v>
      </c>
      <c r="E58" s="34">
        <f t="shared" ref="E58:J58" si="3">((IF(E55="X",E54,"0")+(IF(E56="X",E54,"0")+IF(E57="X",E54,"0"))))</f>
        <v>0</v>
      </c>
      <c r="F58" s="34">
        <f t="shared" si="3"/>
        <v>0</v>
      </c>
      <c r="G58" s="35">
        <f t="shared" si="3"/>
        <v>0</v>
      </c>
      <c r="H58" s="36">
        <f t="shared" si="3"/>
        <v>0</v>
      </c>
      <c r="I58" s="36">
        <f t="shared" si="3"/>
        <v>0</v>
      </c>
      <c r="J58" s="36">
        <f t="shared" si="3"/>
        <v>0</v>
      </c>
    </row>
    <row r="59" spans="1:11" ht="35.25" customHeight="1" thickBot="1" x14ac:dyDescent="0.25">
      <c r="A59" s="8"/>
      <c r="B59" s="49" t="s">
        <v>43</v>
      </c>
      <c r="C59" s="88"/>
      <c r="D59" s="50">
        <v>1</v>
      </c>
      <c r="E59" s="50">
        <v>2</v>
      </c>
      <c r="F59" s="50">
        <v>3</v>
      </c>
      <c r="G59" s="51">
        <v>4</v>
      </c>
      <c r="H59" s="52">
        <v>5</v>
      </c>
      <c r="I59" s="52">
        <v>6</v>
      </c>
      <c r="J59" s="53">
        <v>7</v>
      </c>
      <c r="K59" s="26">
        <f>SUM(D63:J63)/3</f>
        <v>0</v>
      </c>
    </row>
    <row r="60" spans="1:11" ht="35.1" customHeight="1" x14ac:dyDescent="0.2">
      <c r="A60" s="8"/>
      <c r="B60" s="166" t="s">
        <v>62</v>
      </c>
      <c r="C60" s="166"/>
      <c r="D60" s="31"/>
      <c r="E60" s="31"/>
      <c r="F60" s="31"/>
      <c r="G60" s="48"/>
      <c r="H60" s="25"/>
      <c r="I60" s="25"/>
      <c r="J60" s="24"/>
    </row>
    <row r="61" spans="1:11" ht="35.1" customHeight="1" x14ac:dyDescent="0.2">
      <c r="A61" s="8"/>
      <c r="B61" s="167" t="s">
        <v>76</v>
      </c>
      <c r="C61" s="167"/>
      <c r="D61" s="27"/>
      <c r="E61" s="27"/>
      <c r="F61" s="27"/>
      <c r="G61" s="28"/>
      <c r="H61" s="24"/>
      <c r="I61" s="24"/>
      <c r="J61" s="24"/>
    </row>
    <row r="62" spans="1:11" ht="35.1" customHeight="1" thickBot="1" x14ac:dyDescent="0.25">
      <c r="A62" s="8"/>
      <c r="B62" s="137" t="s">
        <v>83</v>
      </c>
      <c r="C62" s="137"/>
      <c r="D62" s="27"/>
      <c r="E62" s="27"/>
      <c r="F62" s="27"/>
      <c r="G62" s="28"/>
      <c r="H62" s="24"/>
      <c r="I62" s="24"/>
      <c r="J62" s="24"/>
    </row>
    <row r="63" spans="1:11" ht="13.5" hidden="1" thickBot="1" x14ac:dyDescent="0.25">
      <c r="A63" s="8"/>
      <c r="B63" s="139"/>
      <c r="C63" s="139"/>
      <c r="D63" s="34">
        <f>((IF(D60="X",D59,"0")+(IF(D61="X",D59,"0")+IF(D62="X",D59,"0"))))</f>
        <v>0</v>
      </c>
      <c r="E63" s="34">
        <f t="shared" ref="E63:J63" si="4">((IF(E60="X",E59,"0")+(IF(E61="X",E59,"0")+IF(E62="X",E59,"0"))))</f>
        <v>0</v>
      </c>
      <c r="F63" s="34">
        <f t="shared" si="4"/>
        <v>0</v>
      </c>
      <c r="G63" s="35">
        <f t="shared" si="4"/>
        <v>0</v>
      </c>
      <c r="H63" s="36">
        <f t="shared" si="4"/>
        <v>0</v>
      </c>
      <c r="I63" s="36">
        <f t="shared" si="4"/>
        <v>0</v>
      </c>
      <c r="J63" s="36">
        <f t="shared" si="4"/>
        <v>0</v>
      </c>
    </row>
    <row r="64" spans="1:11" ht="35.25" customHeight="1" thickBot="1" x14ac:dyDescent="0.25">
      <c r="A64" s="8"/>
      <c r="B64" s="49" t="s">
        <v>25</v>
      </c>
      <c r="C64" s="88"/>
      <c r="D64" s="50">
        <v>1</v>
      </c>
      <c r="E64" s="50">
        <v>2</v>
      </c>
      <c r="F64" s="50">
        <v>3</v>
      </c>
      <c r="G64" s="51">
        <v>4</v>
      </c>
      <c r="H64" s="52">
        <v>5</v>
      </c>
      <c r="I64" s="52">
        <v>6</v>
      </c>
      <c r="J64" s="53">
        <v>7</v>
      </c>
      <c r="K64" s="26">
        <f>SUM(D68:J68)/3</f>
        <v>0</v>
      </c>
    </row>
    <row r="65" spans="1:11" ht="35.1" customHeight="1" x14ac:dyDescent="0.2">
      <c r="A65" s="8"/>
      <c r="B65" s="166" t="s">
        <v>84</v>
      </c>
      <c r="C65" s="166"/>
      <c r="D65" s="31"/>
      <c r="E65" s="31"/>
      <c r="F65" s="31"/>
      <c r="G65" s="48"/>
      <c r="H65" s="25"/>
      <c r="I65" s="25"/>
      <c r="J65" s="24"/>
    </row>
    <row r="66" spans="1:11" ht="35.1" customHeight="1" x14ac:dyDescent="0.2">
      <c r="A66" s="8"/>
      <c r="B66" s="137" t="s">
        <v>85</v>
      </c>
      <c r="C66" s="137"/>
      <c r="D66" s="27"/>
      <c r="E66" s="27"/>
      <c r="F66" s="27"/>
      <c r="G66" s="28"/>
      <c r="H66" s="24"/>
      <c r="I66" s="24"/>
      <c r="J66" s="24"/>
    </row>
    <row r="67" spans="1:11" ht="35.1" customHeight="1" thickBot="1" x14ac:dyDescent="0.25">
      <c r="A67" s="8"/>
      <c r="B67" s="137" t="s">
        <v>64</v>
      </c>
      <c r="C67" s="137"/>
      <c r="D67" s="27"/>
      <c r="E67" s="27"/>
      <c r="F67" s="27"/>
      <c r="G67" s="28"/>
      <c r="H67" s="24"/>
      <c r="I67" s="24"/>
      <c r="J67" s="24"/>
    </row>
    <row r="68" spans="1:11" ht="12" hidden="1" customHeight="1" thickBot="1" x14ac:dyDescent="0.25">
      <c r="A68" s="8"/>
      <c r="B68" s="139"/>
      <c r="C68" s="139"/>
      <c r="D68" s="34">
        <f t="shared" ref="D68:J68" si="5">((IF(D65="X",D64,"0")+IF(D66="X",D64,"0")+(IF(D67="X",D64,"0"))))</f>
        <v>0</v>
      </c>
      <c r="E68" s="34">
        <f t="shared" si="5"/>
        <v>0</v>
      </c>
      <c r="F68" s="34">
        <f t="shared" si="5"/>
        <v>0</v>
      </c>
      <c r="G68" s="35">
        <f t="shared" si="5"/>
        <v>0</v>
      </c>
      <c r="H68" s="36">
        <f t="shared" si="5"/>
        <v>0</v>
      </c>
      <c r="I68" s="36">
        <f t="shared" si="5"/>
        <v>0</v>
      </c>
      <c r="J68" s="36">
        <f t="shared" si="5"/>
        <v>0</v>
      </c>
    </row>
    <row r="69" spans="1:11" ht="35.25" customHeight="1" thickBot="1" x14ac:dyDescent="0.25">
      <c r="A69" s="8"/>
      <c r="B69" s="49" t="s">
        <v>38</v>
      </c>
      <c r="C69" s="88"/>
      <c r="D69" s="50">
        <v>1</v>
      </c>
      <c r="E69" s="50">
        <v>2</v>
      </c>
      <c r="F69" s="50">
        <v>3</v>
      </c>
      <c r="G69" s="51">
        <v>4</v>
      </c>
      <c r="H69" s="52">
        <v>5</v>
      </c>
      <c r="I69" s="52">
        <v>6</v>
      </c>
      <c r="J69" s="53">
        <v>7</v>
      </c>
      <c r="K69" s="26">
        <f>SUM(D74:J74)/4</f>
        <v>0</v>
      </c>
    </row>
    <row r="70" spans="1:11" ht="35.1" customHeight="1" x14ac:dyDescent="0.2">
      <c r="A70" s="8"/>
      <c r="B70" s="100" t="s">
        <v>54</v>
      </c>
      <c r="C70" s="101"/>
      <c r="D70" s="31"/>
      <c r="E70" s="31"/>
      <c r="F70" s="31"/>
      <c r="G70" s="48"/>
      <c r="H70" s="25"/>
      <c r="I70" s="25"/>
      <c r="J70" s="24"/>
    </row>
    <row r="71" spans="1:11" ht="35.1" customHeight="1" x14ac:dyDescent="0.2">
      <c r="A71" s="8"/>
      <c r="B71" s="167" t="s">
        <v>78</v>
      </c>
      <c r="C71" s="167"/>
      <c r="D71" s="27"/>
      <c r="E71" s="27"/>
      <c r="F71" s="27"/>
      <c r="G71" s="28"/>
      <c r="H71" s="24"/>
      <c r="I71" s="24"/>
      <c r="J71" s="24"/>
    </row>
    <row r="72" spans="1:11" ht="35.1" customHeight="1" x14ac:dyDescent="0.2">
      <c r="A72" s="8"/>
      <c r="B72" s="167" t="s">
        <v>79</v>
      </c>
      <c r="C72" s="167"/>
      <c r="D72" s="27"/>
      <c r="E72" s="27"/>
      <c r="F72" s="27"/>
      <c r="G72" s="28"/>
      <c r="H72" s="24"/>
      <c r="I72" s="24"/>
      <c r="J72" s="24"/>
    </row>
    <row r="73" spans="1:11" ht="35.1" customHeight="1" thickBot="1" x14ac:dyDescent="0.25">
      <c r="A73" s="8"/>
      <c r="B73" s="167" t="s">
        <v>52</v>
      </c>
      <c r="C73" s="167"/>
      <c r="D73" s="82"/>
      <c r="E73" s="82"/>
      <c r="F73" s="82"/>
      <c r="G73" s="83"/>
      <c r="H73" s="84"/>
      <c r="I73" s="84"/>
      <c r="J73" s="84"/>
    </row>
    <row r="74" spans="1:11" ht="12" hidden="1" customHeight="1" thickBot="1" x14ac:dyDescent="0.25">
      <c r="A74" s="8"/>
      <c r="B74" s="139"/>
      <c r="C74" s="139"/>
      <c r="D74" s="34">
        <f>((IF(D70="X",D69,"0")+IF(D71="X",D69,"0")+(IF(D72="X",D69,"0")+(IF(D73="X",D69,"0")))))</f>
        <v>0</v>
      </c>
      <c r="E74" s="34">
        <f t="shared" ref="E74" si="6">((IF(E70="X",E69,"0")+IF(E71="X",E69,"0")+(IF(E72="X",E69,"0")+(IF(E73="X",E69,"0")))))</f>
        <v>0</v>
      </c>
      <c r="F74" s="34">
        <f>((IF(F70="X",F69,"0")+IF(F71="X",F69,"0")+(IF(F72="X",F69,"0")+(IF(F73="X",F69,"0")))))</f>
        <v>0</v>
      </c>
      <c r="G74" s="35">
        <f>((IF(G70="X",G69,"0")+IF(G71="X",G69,"0")+(IF(G72="X",G69,"0")+(IF(G73="X",G69,"0")))))</f>
        <v>0</v>
      </c>
      <c r="H74" s="36">
        <f>((IF(H70="X",H69,"0")+IF(H71="X",H69,"0")+(IF(H72="X",H69,"0")+(IF(H73="X",H69,"0")))))</f>
        <v>0</v>
      </c>
      <c r="I74" s="36">
        <f t="shared" ref="I74" si="7">((IF(I70="X",I69,"0")+IF(I71="X",I69,"0")+(IF(I72="X",I69,"0")+(IF(I73="X",I69,"0")))))</f>
        <v>0</v>
      </c>
      <c r="J74" s="36">
        <f>((IF(J70="X",J69,"0")+IF(J71="X",J69,"0")+(IF(J72="X",J69,"0")+(IF(J73="X",J69,"0")))))</f>
        <v>0</v>
      </c>
    </row>
    <row r="75" spans="1:11" s="12" customFormat="1" ht="45" customHeight="1" thickBot="1" x14ac:dyDescent="0.25">
      <c r="B75" s="60" t="s">
        <v>24</v>
      </c>
      <c r="C75" s="89">
        <f>C54+C59+C64+C69</f>
        <v>0</v>
      </c>
      <c r="D75" s="171">
        <f>K54*C54+K59*C59+K64*C64+K69*C69</f>
        <v>0</v>
      </c>
      <c r="E75" s="172"/>
      <c r="F75" s="172"/>
      <c r="G75" s="172"/>
      <c r="H75" s="173" t="e">
        <f>D75/(C75*7)</f>
        <v>#DIV/0!</v>
      </c>
      <c r="I75" s="174"/>
      <c r="J75" s="174"/>
      <c r="K75" s="175"/>
    </row>
    <row r="76" spans="1:11" ht="13.5" customHeight="1" thickBot="1" x14ac:dyDescent="0.25">
      <c r="A76" s="9"/>
      <c r="B76" s="33"/>
      <c r="C76" s="33"/>
      <c r="D76" s="33"/>
      <c r="E76" s="33"/>
      <c r="F76" s="33"/>
      <c r="G76" s="33"/>
      <c r="H76" s="33"/>
      <c r="I76" s="33"/>
      <c r="J76" s="33"/>
    </row>
    <row r="77" spans="1:11" s="12" customFormat="1" ht="39" hidden="1" customHeight="1" thickBot="1" x14ac:dyDescent="0.25">
      <c r="C77" s="54"/>
      <c r="D77" s="55"/>
      <c r="E77" s="56"/>
      <c r="F77" s="57"/>
      <c r="G77" s="58"/>
      <c r="H77" s="58"/>
      <c r="I77" s="58"/>
      <c r="J77" s="59"/>
    </row>
    <row r="78" spans="1:11" s="12" customFormat="1" ht="36" customHeight="1" thickBot="1" x14ac:dyDescent="0.25">
      <c r="B78" s="75" t="s">
        <v>39</v>
      </c>
      <c r="C78" s="176">
        <f>H38</f>
        <v>0</v>
      </c>
      <c r="D78" s="177"/>
      <c r="E78" s="178" t="s">
        <v>32</v>
      </c>
      <c r="F78" s="178"/>
      <c r="G78" s="179"/>
      <c r="H78" s="182" t="e">
        <f>(C78*H28)+(C79*H53)</f>
        <v>#DIV/0!</v>
      </c>
      <c r="I78" s="183"/>
      <c r="J78" s="183"/>
      <c r="K78" s="184"/>
    </row>
    <row r="79" spans="1:11" s="12" customFormat="1" ht="36.75" customHeight="1" thickBot="1" x14ac:dyDescent="0.25">
      <c r="B79" s="76" t="s">
        <v>26</v>
      </c>
      <c r="C79" s="173" t="e">
        <f>H75</f>
        <v>#DIV/0!</v>
      </c>
      <c r="D79" s="175"/>
      <c r="E79" s="180"/>
      <c r="F79" s="180"/>
      <c r="G79" s="181"/>
      <c r="H79" s="185"/>
      <c r="I79" s="186"/>
      <c r="J79" s="186"/>
      <c r="K79" s="187"/>
    </row>
    <row r="80" spans="1:11" ht="13.5" hidden="1" thickBot="1" x14ac:dyDescent="0.25">
      <c r="A80" s="10" t="s">
        <v>8</v>
      </c>
      <c r="B80" s="11"/>
      <c r="C80" s="12"/>
      <c r="D80" s="12"/>
      <c r="E80" s="12"/>
      <c r="F80" s="12"/>
      <c r="G80" s="12"/>
      <c r="H80" s="12"/>
      <c r="I80" s="12"/>
      <c r="J80" s="12"/>
    </row>
    <row r="81" spans="1:12" ht="13.5" thickBot="1" x14ac:dyDescent="0.25">
      <c r="A81" s="10"/>
      <c r="B81" s="156" t="s">
        <v>9</v>
      </c>
      <c r="C81" s="157"/>
      <c r="D81" s="157"/>
      <c r="E81" s="157"/>
      <c r="F81" s="157"/>
      <c r="G81" s="157"/>
      <c r="H81" s="157"/>
      <c r="I81" s="157"/>
      <c r="J81" s="157"/>
      <c r="K81" s="158"/>
    </row>
    <row r="82" spans="1:12" ht="37.5" customHeight="1" x14ac:dyDescent="0.2">
      <c r="A82" t="s">
        <v>10</v>
      </c>
      <c r="B82" s="159" t="s">
        <v>29</v>
      </c>
      <c r="C82" s="160"/>
      <c r="D82" s="160"/>
      <c r="E82" s="160"/>
      <c r="F82" s="160"/>
      <c r="G82" s="160"/>
      <c r="H82" s="160"/>
      <c r="I82" s="160"/>
      <c r="J82" s="160"/>
      <c r="K82" s="161"/>
    </row>
    <row r="83" spans="1:12" x14ac:dyDescent="0.2">
      <c r="A83" s="10" t="s">
        <v>11</v>
      </c>
      <c r="B83" s="61"/>
      <c r="C83" s="33"/>
      <c r="D83" s="33"/>
      <c r="E83" s="33"/>
      <c r="F83" s="33"/>
      <c r="G83" s="33"/>
      <c r="H83" s="33"/>
      <c r="I83" s="33"/>
      <c r="J83" s="33"/>
      <c r="K83" s="62"/>
    </row>
    <row r="84" spans="1:12" x14ac:dyDescent="0.2">
      <c r="A84" s="10" t="s">
        <v>12</v>
      </c>
      <c r="B84" s="61"/>
      <c r="C84" s="33"/>
      <c r="D84" s="33"/>
      <c r="E84" s="33"/>
      <c r="F84" s="33"/>
      <c r="G84" s="33"/>
      <c r="H84" s="33"/>
      <c r="I84" s="33"/>
      <c r="J84" s="33"/>
      <c r="K84" s="62"/>
    </row>
    <row r="85" spans="1:12" x14ac:dyDescent="0.2">
      <c r="A85" s="10" t="s">
        <v>13</v>
      </c>
      <c r="B85" s="61"/>
      <c r="C85" s="33"/>
      <c r="D85" s="33"/>
      <c r="E85" s="33"/>
      <c r="F85" s="33"/>
      <c r="G85" s="33"/>
      <c r="H85" s="33"/>
      <c r="I85" s="33"/>
      <c r="J85" s="33"/>
      <c r="K85" s="62"/>
    </row>
    <row r="86" spans="1:12" x14ac:dyDescent="0.2">
      <c r="A86" s="10" t="s">
        <v>14</v>
      </c>
      <c r="B86" s="61"/>
      <c r="C86" s="33"/>
      <c r="D86" s="33"/>
      <c r="E86" s="33"/>
      <c r="F86" s="33"/>
      <c r="G86" s="33"/>
      <c r="H86" s="33"/>
      <c r="I86" s="33"/>
      <c r="J86" s="33"/>
      <c r="K86" s="62"/>
    </row>
    <row r="87" spans="1:12" x14ac:dyDescent="0.2">
      <c r="A87" s="10" t="s">
        <v>15</v>
      </c>
      <c r="B87" s="61"/>
      <c r="C87" s="33"/>
      <c r="D87" s="33"/>
      <c r="E87" s="33"/>
      <c r="F87" s="33"/>
      <c r="G87" s="33"/>
      <c r="H87" s="33"/>
      <c r="I87" s="33"/>
      <c r="J87" s="33"/>
      <c r="K87" s="62"/>
    </row>
    <row r="88" spans="1:12" ht="13.5" thickBot="1" x14ac:dyDescent="0.25">
      <c r="A88" s="10" t="s">
        <v>16</v>
      </c>
      <c r="B88" s="63"/>
      <c r="C88" s="64"/>
      <c r="D88" s="64"/>
      <c r="E88" s="64"/>
      <c r="F88" s="64"/>
      <c r="G88" s="64"/>
      <c r="H88" s="64"/>
      <c r="I88" s="64"/>
      <c r="J88" s="64"/>
      <c r="K88" s="65"/>
    </row>
    <row r="89" spans="1:12" x14ac:dyDescent="0.2">
      <c r="A89" t="s">
        <v>17</v>
      </c>
    </row>
    <row r="90" spans="1:12" hidden="1" x14ac:dyDescent="0.2"/>
    <row r="91" spans="1:12" hidden="1" x14ac:dyDescent="0.2">
      <c r="B91" s="168" t="s">
        <v>18</v>
      </c>
      <c r="C91" s="169"/>
      <c r="D91" s="169"/>
      <c r="E91" s="169"/>
      <c r="F91" s="169"/>
      <c r="G91" s="169"/>
      <c r="H91" s="169"/>
      <c r="I91" s="169"/>
      <c r="J91" s="169"/>
      <c r="K91" s="170"/>
    </row>
    <row r="92" spans="1:12" ht="13.5" hidden="1" thickBot="1" x14ac:dyDescent="0.25">
      <c r="B92" s="13" t="s">
        <v>19</v>
      </c>
      <c r="C92" s="14" t="e">
        <f>((IF(#REF!="","0",1)*#REF!)+(IF(#REF!="","0",1)*#REF!)+(IF(#REF!="","0",1)*#REF!))</f>
        <v>#REF!</v>
      </c>
      <c r="D92" s="15" t="e">
        <f>((IF(#REF!="","0",2)*#REF!)+(IF(#REF!="","0",2)*#REF!)+(IF(#REF!="","0",2)*#REF!))</f>
        <v>#REF!</v>
      </c>
      <c r="E92" s="15" t="e">
        <f>((IF(#REF!="","0",3)*#REF!)+(IF(#REF!="","0",3)*#REF!)+(IF(#REF!="","0",3)*#REF!))</f>
        <v>#REF!</v>
      </c>
      <c r="F92" s="15" t="e">
        <f>((IF(#REF!="","0",4)*#REF!)+(IF(#REF!="","0",4)*#REF!)+(IF(#REF!="","0",4)*#REF!))</f>
        <v>#REF!</v>
      </c>
      <c r="G92" s="15" t="e">
        <f>((IF(#REF!="","0",5)*#REF!)+(IF(#REF!="","0",5)*#REF!)+(IF(#REF!="","0",5)*#REF!))</f>
        <v>#REF!</v>
      </c>
      <c r="H92" s="15" t="e">
        <f>((IF(#REF!="","0",6)*#REF!)+(IF(#REF!="","0",6)*#REF!)+(IF(#REF!="","0",6)*#REF!))</f>
        <v>#REF!</v>
      </c>
      <c r="I92" s="16" t="e">
        <f>((IF(#REF!="","0",7)*#REF!)+(IF(#REF!="","0",7)*#REF!)+(IF(#REF!="","0",7)*#REF!))</f>
        <v>#REF!</v>
      </c>
      <c r="J92" t="e">
        <f>SUM(C92:I92)</f>
        <v>#REF!</v>
      </c>
      <c r="K92" s="17" t="e">
        <f>J92/350</f>
        <v>#REF!</v>
      </c>
      <c r="L92" s="18"/>
    </row>
    <row r="93" spans="1:12" ht="13.5" hidden="1" thickBot="1" x14ac:dyDescent="0.25">
      <c r="B93" s="13" t="s">
        <v>20</v>
      </c>
      <c r="C93" s="19" t="e">
        <f>((IF(#REF!="","0",1)*#REF!)+(IF(#REF!="","0",1)*#REF!)+(IF(#REF!="","0",1)*#REF!)+(IF(#REF!="","0",1)*#REF!)+(IF(#REF!="","0",1)*#REF!)+(IF(#REF!="","0",1)*#REF!)+(IF(#REF!="","0",1)*#REF!))</f>
        <v>#REF!</v>
      </c>
      <c r="D93" s="19" t="e">
        <f>((IF(#REF!="","0",2)*#REF!)+(IF(#REF!="","0",2)*#REF!)+(IF(#REF!="","0",2)*#REF!)+(IF(#REF!="","0",2)*#REF!)+(IF(#REF!="","0",2)*#REF!)+(IF(#REF!="","0",2)*#REF!)+(IF(#REF!="","0",2)*#REF!))</f>
        <v>#REF!</v>
      </c>
      <c r="E93" s="19" t="e">
        <f>((IF(#REF!="","0",3)*#REF!)+(IF(#REF!="","0",3)*#REF!)+(IF(#REF!="","0",3)*#REF!)+(IF(#REF!="","0",3)*#REF!)+(IF(#REF!="","0",3)*#REF!)+(IF(#REF!="","0",3)*#REF!)+(IF(#REF!="","0",3)*#REF!))</f>
        <v>#REF!</v>
      </c>
      <c r="F93" s="19" t="e">
        <f>((IF(#REF!="","0",4)*#REF!)+(IF(#REF!="","0",4)*#REF!)+(IF(#REF!="","0",4)*#REF!)+(IF(#REF!="","0",4)*#REF!)+(IF(#REF!="","0",4)*#REF!)+(IF(#REF!="","0",4)*#REF!)+(IF(#REF!="","0",4)*#REF!))</f>
        <v>#REF!</v>
      </c>
      <c r="G93" s="19" t="e">
        <f>((IF(#REF!="","0",5)*#REF!)+(IF(#REF!="","0",5)*#REF!)+(IF(#REF!="","0",5)*#REF!)+(IF(#REF!="","0",5)*#REF!)+(IF(#REF!="","0",5)*#REF!)+(IF(#REF!="","0",5)*#REF!)+(IF(#REF!="","0",5)*#REF!))</f>
        <v>#REF!</v>
      </c>
      <c r="H93" s="19" t="e">
        <f>((IF(#REF!="","0",6)*#REF!)+(IF(#REF!="","0",6)*#REF!)+(IF(#REF!="","0",6)*#REF!)+(IF(#REF!="","0",6)*#REF!)+(IF(#REF!="","0",6)*#REF!)+(IF(#REF!="","0",6)*#REF!)+(IF(#REF!="","0",6)*#REF!))</f>
        <v>#REF!</v>
      </c>
      <c r="I93" s="19" t="e">
        <f>((IF(#REF!="","0",7)*#REF!)+(IF(#REF!="","0",7)*#REF!)+(IF(#REF!="","0",7)*#REF!)+(IF(#REF!="","0",7)*#REF!)+(IF(#REF!="","0",7)*#REF!)+(IF(#REF!="","0",7)*#REF!)+(IF(#REF!="","0",7)*#REF!))</f>
        <v>#REF!</v>
      </c>
      <c r="J93" s="20" t="e">
        <f>SUM(C93:I93)</f>
        <v>#REF!</v>
      </c>
      <c r="K93" s="17" t="e">
        <f>J93/350</f>
        <v>#REF!</v>
      </c>
      <c r="L93" s="18"/>
    </row>
    <row r="94" spans="1:12" ht="13.5" hidden="1" thickBot="1" x14ac:dyDescent="0.25">
      <c r="B94" s="21"/>
      <c r="C94" s="22"/>
      <c r="D94" s="22"/>
      <c r="E94" s="22"/>
      <c r="F94" s="22"/>
      <c r="G94" s="22"/>
      <c r="H94" s="22"/>
      <c r="I94" s="22"/>
      <c r="J94" s="22" t="e">
        <f>SUM(J92:J93)</f>
        <v>#REF!</v>
      </c>
      <c r="K94" s="23" t="e">
        <f>IF(J94&lt;490,0,J94/700)</f>
        <v>#REF!</v>
      </c>
      <c r="L94" s="18"/>
    </row>
  </sheetData>
  <mergeCells count="104">
    <mergeCell ref="I6:J6"/>
    <mergeCell ref="B7:F7"/>
    <mergeCell ref="G7:H7"/>
    <mergeCell ref="I7:J7"/>
    <mergeCell ref="C1:F1"/>
    <mergeCell ref="H1:J1"/>
    <mergeCell ref="C2:F2"/>
    <mergeCell ref="H2:J3"/>
    <mergeCell ref="C3:F3"/>
    <mergeCell ref="C4:F4"/>
    <mergeCell ref="B8:F8"/>
    <mergeCell ref="B9:F9"/>
    <mergeCell ref="B10:F10"/>
    <mergeCell ref="B11:F11"/>
    <mergeCell ref="B12:F12"/>
    <mergeCell ref="B13:F13"/>
    <mergeCell ref="C5:F5"/>
    <mergeCell ref="B6:F6"/>
    <mergeCell ref="G6:H6"/>
    <mergeCell ref="B17:F17"/>
    <mergeCell ref="I17:J17"/>
    <mergeCell ref="B18:F18"/>
    <mergeCell ref="I18:J18"/>
    <mergeCell ref="B19:F19"/>
    <mergeCell ref="I19:J19"/>
    <mergeCell ref="B14:F14"/>
    <mergeCell ref="G14:H14"/>
    <mergeCell ref="I14:J14"/>
    <mergeCell ref="B15:F15"/>
    <mergeCell ref="I15:J15"/>
    <mergeCell ref="B16:F16"/>
    <mergeCell ref="I16:J16"/>
    <mergeCell ref="B22:F22"/>
    <mergeCell ref="G22:H22"/>
    <mergeCell ref="I22:J22"/>
    <mergeCell ref="B23:F23"/>
    <mergeCell ref="G23:H23"/>
    <mergeCell ref="I23:J23"/>
    <mergeCell ref="B20:F20"/>
    <mergeCell ref="I20:J20"/>
    <mergeCell ref="B21:C21"/>
    <mergeCell ref="D21:F21"/>
    <mergeCell ref="G21:H21"/>
    <mergeCell ref="I21:J21"/>
    <mergeCell ref="B26:F26"/>
    <mergeCell ref="G26:H26"/>
    <mergeCell ref="I26:J26"/>
    <mergeCell ref="B27:C27"/>
    <mergeCell ref="D27:F27"/>
    <mergeCell ref="G27:H27"/>
    <mergeCell ref="I27:J27"/>
    <mergeCell ref="B24:F24"/>
    <mergeCell ref="G24:H24"/>
    <mergeCell ref="I24:J24"/>
    <mergeCell ref="B25:F25"/>
    <mergeCell ref="G25:H25"/>
    <mergeCell ref="I25:J25"/>
    <mergeCell ref="B36:C36"/>
    <mergeCell ref="B37:C37"/>
    <mergeCell ref="D38:G38"/>
    <mergeCell ref="H38:K38"/>
    <mergeCell ref="B39:K39"/>
    <mergeCell ref="B40:K40"/>
    <mergeCell ref="D28:G28"/>
    <mergeCell ref="H28:J28"/>
    <mergeCell ref="B30:C30"/>
    <mergeCell ref="B31:C31"/>
    <mergeCell ref="B33:C33"/>
    <mergeCell ref="B34:C34"/>
    <mergeCell ref="C51:F51"/>
    <mergeCell ref="D53:G53"/>
    <mergeCell ref="H53:J53"/>
    <mergeCell ref="B55:C55"/>
    <mergeCell ref="B56:C56"/>
    <mergeCell ref="B57:C57"/>
    <mergeCell ref="C47:F47"/>
    <mergeCell ref="H47:J47"/>
    <mergeCell ref="C48:F48"/>
    <mergeCell ref="H48:J49"/>
    <mergeCell ref="C49:F49"/>
    <mergeCell ref="C50:F50"/>
    <mergeCell ref="B66:C66"/>
    <mergeCell ref="B67:C67"/>
    <mergeCell ref="B68:C68"/>
    <mergeCell ref="B70:C70"/>
    <mergeCell ref="B71:C71"/>
    <mergeCell ref="B72:C72"/>
    <mergeCell ref="B58:C58"/>
    <mergeCell ref="B60:C60"/>
    <mergeCell ref="B61:C61"/>
    <mergeCell ref="B62:C62"/>
    <mergeCell ref="B63:C63"/>
    <mergeCell ref="B65:C65"/>
    <mergeCell ref="B81:K81"/>
    <mergeCell ref="B82:K82"/>
    <mergeCell ref="B91:K91"/>
    <mergeCell ref="B73:C73"/>
    <mergeCell ref="B74:C74"/>
    <mergeCell ref="D75:G75"/>
    <mergeCell ref="H75:K75"/>
    <mergeCell ref="C78:D78"/>
    <mergeCell ref="E78:G79"/>
    <mergeCell ref="H78:K79"/>
    <mergeCell ref="C79:D79"/>
  </mergeCells>
  <pageMargins left="0.79000000000000015" right="0.39000000000000007" top="0.59" bottom="0.51" header="0.24000000000000002" footer="0.31"/>
  <pageSetup paperSize="9" scale="70" orientation="portrait" r:id="rId1"/>
  <headerFooter alignWithMargins="0">
    <oddHeader>&amp;L&amp;"Tahoma,Corsivo"&amp;11COMUNE DI xxxxxxxxxxxxxxxxxx&amp;C&amp;"Tahoma,Grassetto"&amp;11SCHEDA DI VALUTAZIONE DELLA
 PERFORMANCE INDIVIDUALE</oddHeader>
    <oddFooter>&amp;LFirma compilatore:&amp;CFirma interessato:&amp;RData compilazione</oddFooter>
  </headerFooter>
  <rowBreaks count="1" manualBreakCount="1">
    <brk id="46" min="1" max="10" man="1"/>
  </rowBreaks>
  <colBreaks count="1" manualBreakCount="1">
    <brk id="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6</vt:i4>
      </vt:variant>
    </vt:vector>
  </HeadingPairs>
  <TitlesOfParts>
    <vt:vector size="13" baseType="lpstr">
      <vt:lpstr>Istruttore Dir._Amm.</vt:lpstr>
      <vt:lpstr>istruttore</vt:lpstr>
      <vt:lpstr>Esecutori Coll. Amm.</vt:lpstr>
      <vt:lpstr>Polizia Locale</vt:lpstr>
      <vt:lpstr>Educatore</vt:lpstr>
      <vt:lpstr>operatore generico</vt:lpstr>
      <vt:lpstr>ASA</vt:lpstr>
      <vt:lpstr>ASA!Area_stampa</vt:lpstr>
      <vt:lpstr>Educatore!Area_stampa</vt:lpstr>
      <vt:lpstr>'Esecutori Coll. Amm.'!Area_stampa</vt:lpstr>
      <vt:lpstr>'Istruttore Dir._Amm.'!Area_stampa</vt:lpstr>
      <vt:lpstr>'operatore generico'!Area_stampa</vt:lpstr>
      <vt:lpstr>'Polizia Locale'!Area_stampa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gruppo valutazione</dc:creator>
  <cp:lastModifiedBy>BuscaBrunetti</cp:lastModifiedBy>
  <cp:lastPrinted>2022-10-11T08:21:14Z</cp:lastPrinted>
  <dcterms:created xsi:type="dcterms:W3CDTF">2018-01-06T09:47:29Z</dcterms:created>
  <dcterms:modified xsi:type="dcterms:W3CDTF">2022-11-14T11:37:02Z</dcterms:modified>
</cp:coreProperties>
</file>